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Howto" sheetId="1" r:id="rId1"/>
    <sheet name="Aantekeningen" sheetId="2" r:id="rId2"/>
    <sheet name="Meting 1" sheetId="3" r:id="rId3"/>
    <sheet name="Meting 2" sheetId="4" r:id="rId4"/>
    <sheet name="Meting 3" sheetId="5" r:id="rId5"/>
    <sheet name="Meting 4" sheetId="6" r:id="rId6"/>
    <sheet name="Meting 5" sheetId="7" r:id="rId7"/>
  </sheets>
  <definedNames/>
  <calcPr fullCalcOnLoad="1"/>
</workbook>
</file>

<file path=xl/sharedStrings.xml><?xml version="1.0" encoding="utf-8"?>
<sst xmlns="http://schemas.openxmlformats.org/spreadsheetml/2006/main" count="131" uniqueCount="40">
  <si>
    <t>Hoe waterzijdig inregelen</t>
  </si>
  <si>
    <t>Zet alle radiator afsluiters 80% open</t>
  </si>
  <si>
    <t>Controleer de druk in de installatie</t>
  </si>
  <si>
    <t>Zet de kamerthermostaat vragend</t>
  </si>
  <si>
    <t>Noteer de ruimte waar de radiator staat</t>
  </si>
  <si>
    <t>Meet over elke radiator het temperatuur verschil (ΔT a-r)</t>
  </si>
  <si>
    <t>Bereken het gemiddelde</t>
  </si>
  <si>
    <t>Te hoge ΔT = een X (smoren), te lage ΔT = O (openen)</t>
  </si>
  <si>
    <t>Stel waarnodig de afsluiter in.</t>
  </si>
  <si>
    <t>2e Meting</t>
  </si>
  <si>
    <t>Meet opnieuw de ΔT en noteer dit</t>
  </si>
  <si>
    <t>indien gemiddelde ΔT hoger is dan 18°C, verhoog dan de pompcapaciteit</t>
  </si>
  <si>
    <t>(Bij LTV is dit 10°C)</t>
  </si>
  <si>
    <t>Controleer nogmaals de ΔT.</t>
  </si>
  <si>
    <t>https://www.klusidee.nl/Forum/topic/vloerverwarming-woonkamer-niet-warm.142422/</t>
  </si>
  <si>
    <t>Datum</t>
  </si>
  <si>
    <t>Aantekening</t>
  </si>
  <si>
    <t>Test 123, Koud, hé……</t>
  </si>
  <si>
    <t>Waterzijdig inregelen van Vloerverwarming, Jan</t>
  </si>
  <si>
    <t>Meet van elke groep, de aanvoer en retour en voer deze waarden in op de rode/blauwe cellen.</t>
  </si>
  <si>
    <t>Gemiddelde Delta-T</t>
  </si>
  <si>
    <t>Groep</t>
  </si>
  <si>
    <t>Aanvoer</t>
  </si>
  <si>
    <t>Retour</t>
  </si>
  <si>
    <t>deltaT</t>
  </si>
  <si>
    <t>Advies adhv gem. deltaT</t>
  </si>
  <si>
    <t>Keuken 1</t>
  </si>
  <si>
    <t>Keuken 2</t>
  </si>
  <si>
    <t>Woonkamer 1</t>
  </si>
  <si>
    <t>Woonkamer 2</t>
  </si>
  <si>
    <t>Woonkamer 3</t>
  </si>
  <si>
    <t>Woonkamer 4</t>
  </si>
  <si>
    <t>Waankamer 5</t>
  </si>
  <si>
    <t>Hal</t>
  </si>
  <si>
    <t>Hobbyhok 1</t>
  </si>
  <si>
    <t>Hobbyhok 2</t>
  </si>
  <si>
    <t>Ketel (wordt niet meegenomen in berekening gemiddelde dT)</t>
  </si>
  <si>
    <r>
      <rPr>
        <b/>
        <sz val="17"/>
        <color indexed="10"/>
        <rFont val="Calibri"/>
        <family val="2"/>
      </rPr>
      <t xml:space="preserve">De </t>
    </r>
    <r>
      <rPr>
        <b/>
        <u val="single"/>
        <sz val="17"/>
        <color indexed="10"/>
        <rFont val="Calibri"/>
        <family val="2"/>
      </rPr>
      <t>retourtemperatuur</t>
    </r>
    <r>
      <rPr>
        <b/>
        <sz val="17"/>
        <color indexed="10"/>
        <rFont val="Calibri"/>
        <family val="2"/>
      </rPr>
      <t xml:space="preserve"> moet zo laag mogelijk zijn,</t>
    </r>
  </si>
  <si>
    <t>voor het hoogste rendement.</t>
  </si>
  <si>
    <t>ThinkPad - 2014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</si>
</sst>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#.#&quot; °C&quot;"/>
    <numFmt numFmtId="168" formatCode="0.0"/>
    <numFmt numFmtId="169" formatCode="00&quot; %&quot;"/>
    <numFmt numFmtId="170" formatCode="#,##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sz val="17"/>
      <color indexed="10"/>
      <name val="Calibri"/>
      <family val="2"/>
    </font>
    <font>
      <b/>
      <u val="single"/>
      <sz val="17"/>
      <color indexed="10"/>
      <name val="Calibri"/>
      <family val="2"/>
    </font>
    <font>
      <u val="single"/>
      <sz val="11"/>
      <color indexed="12"/>
      <name val="Calibri"/>
      <family val="2"/>
    </font>
    <font>
      <sz val="14"/>
      <color indexed="63"/>
      <name val="Calibri"/>
      <family val="2"/>
    </font>
    <font>
      <sz val="9"/>
      <color indexed="6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8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0" fillId="24" borderId="10" xfId="0" applyFill="1" applyBorder="1" applyAlignment="1">
      <alignment horizontal="center"/>
    </xf>
    <xf numFmtId="164" fontId="18" fillId="24" borderId="11" xfId="0" applyFont="1" applyFill="1" applyBorder="1" applyAlignment="1">
      <alignment/>
    </xf>
    <xf numFmtId="164" fontId="0" fillId="24" borderId="11" xfId="0" applyFill="1" applyBorder="1" applyAlignment="1">
      <alignment/>
    </xf>
    <xf numFmtId="164" fontId="0" fillId="24" borderId="12" xfId="0" applyFill="1" applyBorder="1" applyAlignment="1">
      <alignment/>
    </xf>
    <xf numFmtId="164" fontId="0" fillId="20" borderId="10" xfId="0" applyFill="1" applyBorder="1" applyAlignment="1">
      <alignment horizontal="center"/>
    </xf>
    <xf numFmtId="164" fontId="0" fillId="20" borderId="11" xfId="0" applyFill="1" applyBorder="1" applyAlignment="1">
      <alignment/>
    </xf>
    <xf numFmtId="164" fontId="0" fillId="20" borderId="12" xfId="0" applyFill="1" applyBorder="1" applyAlignment="1">
      <alignment/>
    </xf>
    <xf numFmtId="164" fontId="0" fillId="24" borderId="13" xfId="0" applyFill="1" applyBorder="1" applyAlignment="1">
      <alignment horizontal="center"/>
    </xf>
    <xf numFmtId="164" fontId="0" fillId="24" borderId="14" xfId="0" applyFont="1" applyFill="1" applyBorder="1" applyAlignment="1">
      <alignment/>
    </xf>
    <xf numFmtId="164" fontId="0" fillId="24" borderId="15" xfId="0" applyFill="1" applyBorder="1" applyAlignment="1">
      <alignment/>
    </xf>
    <xf numFmtId="164" fontId="0" fillId="24" borderId="16" xfId="0" applyFill="1" applyBorder="1" applyAlignment="1">
      <alignment horizontal="center"/>
    </xf>
    <xf numFmtId="164" fontId="0" fillId="24" borderId="0" xfId="0" applyFont="1" applyFill="1" applyBorder="1" applyAlignment="1">
      <alignment/>
    </xf>
    <xf numFmtId="164" fontId="0" fillId="24" borderId="17" xfId="0" applyFill="1" applyBorder="1" applyAlignment="1">
      <alignment/>
    </xf>
    <xf numFmtId="164" fontId="19" fillId="24" borderId="0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0" fillId="24" borderId="18" xfId="0" applyFill="1" applyBorder="1" applyAlignment="1">
      <alignment horizontal="center"/>
    </xf>
    <xf numFmtId="164" fontId="0" fillId="24" borderId="19" xfId="0" applyFill="1" applyBorder="1" applyAlignment="1">
      <alignment/>
    </xf>
    <xf numFmtId="164" fontId="0" fillId="24" borderId="20" xfId="0" applyFill="1" applyBorder="1" applyAlignment="1">
      <alignment/>
    </xf>
    <xf numFmtId="164" fontId="0" fillId="25" borderId="0" xfId="0" applyFill="1" applyAlignment="1">
      <alignment/>
    </xf>
    <xf numFmtId="164" fontId="0" fillId="25" borderId="0" xfId="0" applyFill="1" applyAlignment="1">
      <alignment horizontal="center"/>
    </xf>
    <xf numFmtId="164" fontId="14" fillId="25" borderId="0" xfId="0" applyFont="1" applyFill="1" applyAlignment="1">
      <alignment/>
    </xf>
    <xf numFmtId="164" fontId="14" fillId="24" borderId="21" xfId="0" applyFont="1" applyFill="1" applyBorder="1" applyAlignment="1">
      <alignment horizontal="center"/>
    </xf>
    <xf numFmtId="164" fontId="14" fillId="24" borderId="21" xfId="0" applyFont="1" applyFill="1" applyBorder="1" applyAlignment="1">
      <alignment/>
    </xf>
    <xf numFmtId="165" fontId="0" fillId="24" borderId="21" xfId="0" applyNumberFormat="1" applyFill="1" applyBorder="1" applyAlignment="1">
      <alignment horizontal="center"/>
    </xf>
    <xf numFmtId="164" fontId="0" fillId="24" borderId="21" xfId="0" applyFont="1" applyFill="1" applyBorder="1" applyAlignment="1">
      <alignment/>
    </xf>
    <xf numFmtId="166" fontId="0" fillId="24" borderId="21" xfId="0" applyNumberFormat="1" applyFill="1" applyBorder="1" applyAlignment="1">
      <alignment horizontal="center"/>
    </xf>
    <xf numFmtId="164" fontId="0" fillId="26" borderId="0" xfId="0" applyFill="1" applyAlignment="1">
      <alignment horizontal="center"/>
    </xf>
    <xf numFmtId="164" fontId="0" fillId="26" borderId="0" xfId="0" applyFill="1" applyAlignment="1">
      <alignment/>
    </xf>
    <xf numFmtId="164" fontId="20" fillId="26" borderId="0" xfId="0" applyFont="1" applyFill="1" applyAlignment="1">
      <alignment/>
    </xf>
    <xf numFmtId="164" fontId="21" fillId="26" borderId="0" xfId="0" applyFont="1" applyFill="1" applyAlignment="1">
      <alignment horizontal="center"/>
    </xf>
    <xf numFmtId="164" fontId="22" fillId="25" borderId="22" xfId="54" applyNumberFormat="1" applyFont="1" applyFill="1" applyBorder="1" applyAlignment="1" applyProtection="1">
      <alignment/>
      <protection/>
    </xf>
    <xf numFmtId="164" fontId="11" fillId="25" borderId="23" xfId="54" applyNumberFormat="1" applyFill="1" applyBorder="1" applyAlignment="1" applyProtection="1">
      <alignment horizontal="center"/>
      <protection/>
    </xf>
    <xf numFmtId="164" fontId="11" fillId="25" borderId="24" xfId="54" applyNumberFormat="1" applyFill="1" applyBorder="1" applyAlignment="1" applyProtection="1">
      <alignment horizontal="center"/>
      <protection/>
    </xf>
    <xf numFmtId="164" fontId="23" fillId="27" borderId="25" xfId="0" applyFont="1" applyFill="1" applyBorder="1" applyAlignment="1">
      <alignment wrapText="1"/>
    </xf>
    <xf numFmtId="164" fontId="0" fillId="27" borderId="26" xfId="0" applyFill="1" applyBorder="1" applyAlignment="1">
      <alignment/>
    </xf>
    <xf numFmtId="164" fontId="0" fillId="27" borderId="27" xfId="0" applyFill="1" applyBorder="1" applyAlignment="1">
      <alignment horizontal="center"/>
    </xf>
    <xf numFmtId="167" fontId="24" fillId="28" borderId="28" xfId="0" applyNumberFormat="1" applyFont="1" applyFill="1" applyBorder="1" applyAlignment="1">
      <alignment horizontal="center"/>
    </xf>
    <xf numFmtId="164" fontId="14" fillId="25" borderId="10" xfId="0" applyFont="1" applyFill="1" applyBorder="1" applyAlignment="1">
      <alignment/>
    </xf>
    <xf numFmtId="164" fontId="14" fillId="25" borderId="11" xfId="0" applyFont="1" applyFill="1" applyBorder="1" applyAlignment="1">
      <alignment horizontal="center"/>
    </xf>
    <xf numFmtId="164" fontId="14" fillId="25" borderId="12" xfId="0" applyFont="1" applyFill="1" applyBorder="1" applyAlignment="1">
      <alignment/>
    </xf>
    <xf numFmtId="164" fontId="14" fillId="24" borderId="29" xfId="0" applyFont="1" applyFill="1" applyBorder="1" applyAlignment="1">
      <alignment/>
    </xf>
    <xf numFmtId="167" fontId="14" fillId="17" borderId="30" xfId="54" applyNumberFormat="1" applyFont="1" applyFill="1" applyBorder="1" applyAlignment="1" applyProtection="1">
      <alignment horizontal="center"/>
      <protection/>
    </xf>
    <xf numFmtId="167" fontId="4" fillId="29" borderId="30" xfId="54" applyNumberFormat="1" applyFont="1" applyFill="1" applyBorder="1" applyAlignment="1" applyProtection="1">
      <alignment horizontal="center"/>
      <protection/>
    </xf>
    <xf numFmtId="167" fontId="0" fillId="0" borderId="30" xfId="0" applyNumberFormat="1" applyBorder="1" applyAlignment="1">
      <alignment horizontal="center"/>
    </xf>
    <xf numFmtId="167" fontId="0" fillId="0" borderId="31" xfId="0" applyNumberFormat="1" applyBorder="1" applyAlignment="1">
      <alignment/>
    </xf>
    <xf numFmtId="164" fontId="0" fillId="24" borderId="32" xfId="0" applyFont="1" applyFill="1" applyBorder="1" applyAlignment="1">
      <alignment/>
    </xf>
    <xf numFmtId="167" fontId="0" fillId="17" borderId="33" xfId="54" applyNumberFormat="1" applyFont="1" applyFill="1" applyBorder="1" applyAlignment="1" applyProtection="1">
      <alignment horizontal="center"/>
      <protection/>
    </xf>
    <xf numFmtId="167" fontId="2" fillId="29" borderId="33" xfId="54" applyNumberFormat="1" applyFont="1" applyFill="1" applyBorder="1" applyAlignment="1" applyProtection="1">
      <alignment horizontal="center"/>
      <protection/>
    </xf>
    <xf numFmtId="167" fontId="0" fillId="0" borderId="33" xfId="0" applyNumberFormat="1" applyBorder="1" applyAlignment="1">
      <alignment horizontal="center"/>
    </xf>
    <xf numFmtId="167" fontId="0" fillId="0" borderId="34" xfId="0" applyNumberFormat="1" applyBorder="1" applyAlignment="1">
      <alignment/>
    </xf>
    <xf numFmtId="167" fontId="0" fillId="24" borderId="33" xfId="0" applyNumberFormat="1" applyFill="1" applyBorder="1" applyAlignment="1">
      <alignment horizontal="center"/>
    </xf>
    <xf numFmtId="164" fontId="14" fillId="24" borderId="32" xfId="0" applyFont="1" applyFill="1" applyBorder="1" applyAlignment="1">
      <alignment/>
    </xf>
    <xf numFmtId="167" fontId="14" fillId="17" borderId="33" xfId="54" applyNumberFormat="1" applyFont="1" applyFill="1" applyBorder="1" applyAlignment="1" applyProtection="1">
      <alignment horizontal="center"/>
      <protection/>
    </xf>
    <xf numFmtId="167" fontId="4" fillId="29" borderId="33" xfId="54" applyNumberFormat="1" applyFont="1" applyFill="1" applyBorder="1" applyAlignment="1" applyProtection="1">
      <alignment horizontal="center"/>
      <protection/>
    </xf>
    <xf numFmtId="164" fontId="0" fillId="26" borderId="0" xfId="0" applyFill="1" applyBorder="1" applyAlignment="1">
      <alignment/>
    </xf>
    <xf numFmtId="164" fontId="0" fillId="24" borderId="35" xfId="0" applyFill="1" applyBorder="1" applyAlignment="1">
      <alignment/>
    </xf>
    <xf numFmtId="167" fontId="0" fillId="17" borderId="36" xfId="54" applyNumberFormat="1" applyFont="1" applyFill="1" applyBorder="1" applyAlignment="1" applyProtection="1">
      <alignment horizontal="center"/>
      <protection/>
    </xf>
    <xf numFmtId="167" fontId="0" fillId="24" borderId="36" xfId="0" applyNumberFormat="1" applyFill="1" applyBorder="1" applyAlignment="1">
      <alignment horizontal="center"/>
    </xf>
    <xf numFmtId="167" fontId="0" fillId="0" borderId="37" xfId="0" applyNumberFormat="1" applyBorder="1" applyAlignment="1">
      <alignment/>
    </xf>
    <xf numFmtId="164" fontId="11" fillId="26" borderId="0" xfId="54" applyNumberFormat="1" applyFill="1" applyBorder="1" applyAlignment="1" applyProtection="1">
      <alignment horizontal="center"/>
      <protection/>
    </xf>
    <xf numFmtId="164" fontId="2" fillId="26" borderId="0" xfId="54" applyNumberFormat="1" applyFont="1" applyFill="1" applyBorder="1" applyAlignment="1" applyProtection="1">
      <alignment horizontal="center"/>
      <protection/>
    </xf>
    <xf numFmtId="167" fontId="0" fillId="26" borderId="0" xfId="0" applyNumberFormat="1" applyFill="1" applyAlignment="1">
      <alignment horizontal="center"/>
    </xf>
    <xf numFmtId="167" fontId="0" fillId="26" borderId="0" xfId="0" applyNumberFormat="1" applyFill="1" applyAlignment="1">
      <alignment/>
    </xf>
    <xf numFmtId="164" fontId="14" fillId="25" borderId="33" xfId="0" applyFont="1" applyFill="1" applyBorder="1" applyAlignment="1">
      <alignment/>
    </xf>
    <xf numFmtId="167" fontId="25" fillId="29" borderId="33" xfId="54" applyNumberFormat="1" applyFont="1" applyFill="1" applyBorder="1" applyAlignment="1" applyProtection="1">
      <alignment horizontal="center"/>
      <protection/>
    </xf>
    <xf numFmtId="167" fontId="14" fillId="0" borderId="33" xfId="0" applyNumberFormat="1" applyFont="1" applyBorder="1" applyAlignment="1">
      <alignment horizontal="center"/>
    </xf>
    <xf numFmtId="168" fontId="14" fillId="26" borderId="0" xfId="0" applyNumberFormat="1" applyFont="1" applyFill="1" applyAlignment="1">
      <alignment/>
    </xf>
    <xf numFmtId="164" fontId="26" fillId="26" borderId="0" xfId="0" applyFont="1" applyFill="1" applyAlignment="1">
      <alignment/>
    </xf>
    <xf numFmtId="164" fontId="0" fillId="26" borderId="0" xfId="0" applyFill="1" applyAlignment="1">
      <alignment wrapText="1"/>
    </xf>
    <xf numFmtId="168" fontId="14" fillId="26" borderId="0" xfId="0" applyNumberFormat="1" applyFont="1" applyFill="1" applyAlignment="1">
      <alignment horizontal="center"/>
    </xf>
    <xf numFmtId="169" fontId="0" fillId="26" borderId="0" xfId="0" applyNumberFormat="1" applyFill="1" applyAlignment="1">
      <alignment horizontal="center"/>
    </xf>
    <xf numFmtId="164" fontId="14" fillId="26" borderId="0" xfId="0" applyFont="1" applyFill="1" applyAlignment="1">
      <alignment/>
    </xf>
    <xf numFmtId="164" fontId="14" fillId="26" borderId="0" xfId="0" applyFont="1" applyFill="1" applyAlignment="1">
      <alignment horizontal="center"/>
    </xf>
    <xf numFmtId="169" fontId="0" fillId="26" borderId="0" xfId="0" applyNumberFormat="1" applyFill="1" applyAlignment="1">
      <alignment/>
    </xf>
    <xf numFmtId="164" fontId="28" fillId="26" borderId="0" xfId="20" applyNumberForma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erekening" xfId="45"/>
    <cellStyle name="Controlecel" xfId="46"/>
    <cellStyle name="Gekoppelde cel" xfId="47"/>
    <cellStyle name="Goed 1" xfId="48"/>
    <cellStyle name="Invoer" xfId="49"/>
    <cellStyle name="Kop 1 1" xfId="50"/>
    <cellStyle name="Kop 2 1" xfId="51"/>
    <cellStyle name="Kop 3" xfId="52"/>
    <cellStyle name="Kop 4" xfId="53"/>
    <cellStyle name="Neutraal 1" xfId="54"/>
    <cellStyle name="Notitie 1" xfId="55"/>
    <cellStyle name="Ongeldig" xfId="56"/>
    <cellStyle name="Titel" xfId="57"/>
    <cellStyle name="Totaal" xfId="58"/>
    <cellStyle name="Uitvoer" xfId="59"/>
    <cellStyle name="Verklarende tekst" xfId="60"/>
    <cellStyle name="Waarschuwingstekst" xfId="61"/>
  </cellStyles>
  <dxfs count="2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E8F2A1"/>
      <rgbColor rgb="00800000"/>
      <rgbColor rgb="00008000"/>
      <rgbColor rgb="00000080"/>
      <rgbColor rgb="005EB91E"/>
      <rgbColor rgb="00800080"/>
      <rgbColor rgb="002A6099"/>
      <rgbColor rgb="00C0C0C0"/>
      <rgbColor rgb="00808080"/>
      <rgbColor rgb="00B2B2B2"/>
      <rgbColor rgb="00A1467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4EA6B"/>
      <rgbColor rgb="00F6F9D4"/>
      <rgbColor rgb="00800080"/>
      <rgbColor rgb="00800000"/>
      <rgbColor rgb="003FAF46"/>
      <rgbColor rgb="000000FF"/>
      <rgbColor rgb="00CCCCCC"/>
      <rgbColor rgb="00EEEEEE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DeltaT per groep
Bovenkant staaf zo dichtbij het groene gebied.
(dT tussen 5 en 10 is ideaal)</a:t>
            </a:r>
          </a:p>
        </c:rich>
      </c:tx>
      <c:layout>
        <c:manualLayout>
          <c:xMode val="factor"/>
          <c:yMode val="factor"/>
          <c:x val="0.003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385"/>
          <c:w val="0.9832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'Meting 1'!$B$8:$B$34</c:f>
              <c:strCache/>
            </c:strRef>
          </c:cat>
          <c:val>
            <c:numRef>
              <c:f>'Meting 1'!$E$8:$E$34</c:f>
              <c:numCache/>
            </c:numRef>
          </c:val>
        </c:ser>
        <c:overlap val="-27"/>
        <c:gapWidth val="219"/>
        <c:axId val="45679064"/>
        <c:axId val="8458393"/>
      </c:barChart>
      <c:dateAx>
        <c:axId val="4567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58393"/>
        <c:crossesAt val="0"/>
        <c:auto val="0"/>
        <c:noMultiLvlLbl val="0"/>
      </c:dateAx>
      <c:valAx>
        <c:axId val="845839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79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DeltaT per groep
Bovenkant staaf zo dichtbij het groene gebied.
(dT tussen 5 en 10 is ideaal)</a:t>
            </a:r>
          </a:p>
        </c:rich>
      </c:tx>
      <c:layout>
        <c:manualLayout>
          <c:xMode val="factor"/>
          <c:yMode val="factor"/>
          <c:x val="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9"/>
          <c:w val="0.9832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'Meting 2'!$B$8:$B$34</c:f>
              <c:strCache/>
            </c:strRef>
          </c:cat>
          <c:val>
            <c:numRef>
              <c:f>'Meting 2'!$E$8:$E$34</c:f>
              <c:numCache/>
            </c:numRef>
          </c:val>
        </c:ser>
        <c:overlap val="-27"/>
        <c:gapWidth val="219"/>
        <c:axId val="9016674"/>
        <c:axId val="14041203"/>
      </c:barChart>
      <c:dateAx>
        <c:axId val="9016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41203"/>
        <c:crossesAt val="0"/>
        <c:auto val="0"/>
        <c:noMultiLvlLbl val="0"/>
      </c:dateAx>
      <c:valAx>
        <c:axId val="1404120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16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DeltaT per groep
Bovenkant staaf zo dichtbij het groene gebied.
(dT tussen 5 en 10 is ideaal)</a:t>
            </a:r>
          </a:p>
        </c:rich>
      </c:tx>
      <c:layout>
        <c:manualLayout>
          <c:xMode val="factor"/>
          <c:yMode val="factor"/>
          <c:x val="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9"/>
          <c:w val="0.9832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'Meting 3'!$B$8:$B$34</c:f>
              <c:strCache/>
            </c:strRef>
          </c:cat>
          <c:val>
            <c:numRef>
              <c:f>'Meting 3'!$E$8:$E$34</c:f>
              <c:numCache/>
            </c:numRef>
          </c:val>
        </c:ser>
        <c:overlap val="-27"/>
        <c:gapWidth val="219"/>
        <c:axId val="59261964"/>
        <c:axId val="63595629"/>
      </c:barChart>
      <c:dateAx>
        <c:axId val="59261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95629"/>
        <c:crossesAt val="0"/>
        <c:auto val="0"/>
        <c:noMultiLvlLbl val="0"/>
      </c:dateAx>
      <c:valAx>
        <c:axId val="6359562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61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DeltaT per groep
Bovenkant staaf zo dichtbij het groene gebied.
(dT tussen 5 en 10 is ideaal)</a:t>
            </a:r>
          </a:p>
        </c:rich>
      </c:tx>
      <c:layout>
        <c:manualLayout>
          <c:xMode val="factor"/>
          <c:yMode val="factor"/>
          <c:x val="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9"/>
          <c:w val="0.9832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'Meting 4'!$B$8:$B$34</c:f>
              <c:strCache/>
            </c:strRef>
          </c:cat>
          <c:val>
            <c:numRef>
              <c:f>'Meting 4'!$E$8:$E$34</c:f>
              <c:numCache/>
            </c:numRef>
          </c:val>
        </c:ser>
        <c:overlap val="-27"/>
        <c:gapWidth val="219"/>
        <c:axId val="35489750"/>
        <c:axId val="50972295"/>
      </c:barChart>
      <c:dateAx>
        <c:axId val="35489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72295"/>
        <c:crossesAt val="0"/>
        <c:auto val="0"/>
        <c:noMultiLvlLbl val="0"/>
      </c:dateAx>
      <c:valAx>
        <c:axId val="5097229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89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DeltaT per groep
Bovenkant staaf zo dichtbij het groene gebied.
(dT tussen 5 en 10 is ideaal)</a:t>
            </a:r>
          </a:p>
        </c:rich>
      </c:tx>
      <c:layout>
        <c:manualLayout>
          <c:xMode val="factor"/>
          <c:yMode val="factor"/>
          <c:x val="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9"/>
          <c:w val="0.9832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'Meting 5'!$B$8:$B$34</c:f>
              <c:strCache/>
            </c:strRef>
          </c:cat>
          <c:val>
            <c:numRef>
              <c:f>'Meting 5'!$E$8:$E$34</c:f>
              <c:numCache/>
            </c:numRef>
          </c:val>
        </c:ser>
        <c:overlap val="-27"/>
        <c:gapWidth val="219"/>
        <c:axId val="56097472"/>
        <c:axId val="35115201"/>
      </c:barChart>
      <c:dateAx>
        <c:axId val="5609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15201"/>
        <c:crossesAt val="0"/>
        <c:auto val="0"/>
        <c:noMultiLvlLbl val="0"/>
      </c:dateAx>
      <c:valAx>
        <c:axId val="3511520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9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0.597</cdr:y>
    </cdr:from>
    <cdr:to>
      <cdr:x>0.961</cdr:x>
      <cdr:y>0.718</cdr:y>
    </cdr:to>
    <cdr:sp>
      <cdr:nvSpPr>
        <cdr:cNvPr id="1" name="Rechthoek 3"/>
        <cdr:cNvSpPr>
          <a:spLocks/>
        </cdr:cNvSpPr>
      </cdr:nvSpPr>
      <cdr:spPr>
        <a:xfrm>
          <a:off x="314325" y="1743075"/>
          <a:ext cx="6724650" cy="352425"/>
        </a:xfrm>
        <a:prstGeom prst="rect">
          <a:avLst/>
        </a:prstGeom>
        <a:solidFill>
          <a:srgbClr val="00B05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0.71875</cdr:y>
    </cdr:from>
    <cdr:to>
      <cdr:x>0.9605</cdr:x>
      <cdr:y>0.78375</cdr:y>
    </cdr:to>
    <cdr:sp>
      <cdr:nvSpPr>
        <cdr:cNvPr id="2" name="Rechthoek 4"/>
        <cdr:cNvSpPr>
          <a:spLocks/>
        </cdr:cNvSpPr>
      </cdr:nvSpPr>
      <cdr:spPr>
        <a:xfrm>
          <a:off x="304800" y="2105025"/>
          <a:ext cx="6724650" cy="190500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0.28975</cdr:y>
    </cdr:from>
    <cdr:to>
      <cdr:x>0.9605</cdr:x>
      <cdr:y>0.594</cdr:y>
    </cdr:to>
    <cdr:sp>
      <cdr:nvSpPr>
        <cdr:cNvPr id="3" name="Rechthoek 5"/>
        <cdr:cNvSpPr>
          <a:spLocks/>
        </cdr:cNvSpPr>
      </cdr:nvSpPr>
      <cdr:spPr>
        <a:xfrm>
          <a:off x="304800" y="847725"/>
          <a:ext cx="6724650" cy="895350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1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28575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590550" y="8162925"/>
        <a:ext cx="7324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3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66675</xdr:rowOff>
    </xdr:from>
    <xdr:to>
      <xdr:col>6</xdr:col>
      <xdr:colOff>28575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90550" y="8162925"/>
        <a:ext cx="7324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2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0.597</cdr:y>
    </cdr:from>
    <cdr:to>
      <cdr:x>0.961</cdr:x>
      <cdr:y>0.718</cdr:y>
    </cdr:to>
    <cdr:sp>
      <cdr:nvSpPr>
        <cdr:cNvPr id="1" name="Rechthoek 3"/>
        <cdr:cNvSpPr>
          <a:spLocks/>
        </cdr:cNvSpPr>
      </cdr:nvSpPr>
      <cdr:spPr>
        <a:xfrm>
          <a:off x="314325" y="1743075"/>
          <a:ext cx="6724650" cy="352425"/>
        </a:xfrm>
        <a:prstGeom prst="rect">
          <a:avLst/>
        </a:prstGeom>
        <a:solidFill>
          <a:srgbClr val="00B05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0.71875</cdr:y>
    </cdr:from>
    <cdr:to>
      <cdr:x>0.9605</cdr:x>
      <cdr:y>0.86575</cdr:y>
    </cdr:to>
    <cdr:sp>
      <cdr:nvSpPr>
        <cdr:cNvPr id="2" name="Rechthoek 4"/>
        <cdr:cNvSpPr>
          <a:spLocks/>
        </cdr:cNvSpPr>
      </cdr:nvSpPr>
      <cdr:spPr>
        <a:xfrm>
          <a:off x="304800" y="2105025"/>
          <a:ext cx="6724650" cy="428625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0.28975</cdr:y>
    </cdr:from>
    <cdr:to>
      <cdr:x>0.9605</cdr:x>
      <cdr:y>0.594</cdr:y>
    </cdr:to>
    <cdr:sp>
      <cdr:nvSpPr>
        <cdr:cNvPr id="3" name="Rechthoek 5"/>
        <cdr:cNvSpPr>
          <a:spLocks/>
        </cdr:cNvSpPr>
      </cdr:nvSpPr>
      <cdr:spPr>
        <a:xfrm>
          <a:off x="304800" y="847725"/>
          <a:ext cx="6724650" cy="895350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1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28575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590550" y="8162925"/>
        <a:ext cx="7324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3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0.597</cdr:y>
    </cdr:from>
    <cdr:to>
      <cdr:x>0.961</cdr:x>
      <cdr:y>0.718</cdr:y>
    </cdr:to>
    <cdr:sp>
      <cdr:nvSpPr>
        <cdr:cNvPr id="1" name="Rechthoek 3"/>
        <cdr:cNvSpPr>
          <a:spLocks/>
        </cdr:cNvSpPr>
      </cdr:nvSpPr>
      <cdr:spPr>
        <a:xfrm>
          <a:off x="314325" y="1743075"/>
          <a:ext cx="6724650" cy="352425"/>
        </a:xfrm>
        <a:prstGeom prst="rect">
          <a:avLst/>
        </a:prstGeom>
        <a:solidFill>
          <a:srgbClr val="00B05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0.71875</cdr:y>
    </cdr:from>
    <cdr:to>
      <cdr:x>0.9605</cdr:x>
      <cdr:y>0.86575</cdr:y>
    </cdr:to>
    <cdr:sp>
      <cdr:nvSpPr>
        <cdr:cNvPr id="2" name="Rechthoek 4"/>
        <cdr:cNvSpPr>
          <a:spLocks/>
        </cdr:cNvSpPr>
      </cdr:nvSpPr>
      <cdr:spPr>
        <a:xfrm>
          <a:off x="304800" y="2105025"/>
          <a:ext cx="6724650" cy="428625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0.28975</cdr:y>
    </cdr:from>
    <cdr:to>
      <cdr:x>0.9605</cdr:x>
      <cdr:y>0.594</cdr:y>
    </cdr:to>
    <cdr:sp>
      <cdr:nvSpPr>
        <cdr:cNvPr id="3" name="Rechthoek 5"/>
        <cdr:cNvSpPr>
          <a:spLocks/>
        </cdr:cNvSpPr>
      </cdr:nvSpPr>
      <cdr:spPr>
        <a:xfrm>
          <a:off x="304800" y="847725"/>
          <a:ext cx="6724650" cy="895350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1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28575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590550" y="8162925"/>
        <a:ext cx="7324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3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0.597</cdr:y>
    </cdr:from>
    <cdr:to>
      <cdr:x>0.961</cdr:x>
      <cdr:y>0.718</cdr:y>
    </cdr:to>
    <cdr:sp>
      <cdr:nvSpPr>
        <cdr:cNvPr id="1" name="Rechthoek 3"/>
        <cdr:cNvSpPr>
          <a:spLocks/>
        </cdr:cNvSpPr>
      </cdr:nvSpPr>
      <cdr:spPr>
        <a:xfrm>
          <a:off x="314325" y="1743075"/>
          <a:ext cx="6724650" cy="352425"/>
        </a:xfrm>
        <a:prstGeom prst="rect">
          <a:avLst/>
        </a:prstGeom>
        <a:solidFill>
          <a:srgbClr val="00B05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0.71875</cdr:y>
    </cdr:from>
    <cdr:to>
      <cdr:x>0.9605</cdr:x>
      <cdr:y>0.86575</cdr:y>
    </cdr:to>
    <cdr:sp>
      <cdr:nvSpPr>
        <cdr:cNvPr id="2" name="Rechthoek 4"/>
        <cdr:cNvSpPr>
          <a:spLocks/>
        </cdr:cNvSpPr>
      </cdr:nvSpPr>
      <cdr:spPr>
        <a:xfrm>
          <a:off x="304800" y="2105025"/>
          <a:ext cx="6724650" cy="428625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0.28975</cdr:y>
    </cdr:from>
    <cdr:to>
      <cdr:x>0.9605</cdr:x>
      <cdr:y>0.594</cdr:y>
    </cdr:to>
    <cdr:sp>
      <cdr:nvSpPr>
        <cdr:cNvPr id="3" name="Rechthoek 5"/>
        <cdr:cNvSpPr>
          <a:spLocks/>
        </cdr:cNvSpPr>
      </cdr:nvSpPr>
      <cdr:spPr>
        <a:xfrm>
          <a:off x="304800" y="847725"/>
          <a:ext cx="6724650" cy="895350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1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28575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590550" y="8162925"/>
        <a:ext cx="7324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142875</xdr:colOff>
      <xdr:row>37</xdr:row>
      <xdr:rowOff>47625</xdr:rowOff>
    </xdr:from>
    <xdr:to>
      <xdr:col>3</xdr:col>
      <xdr:colOff>457200</xdr:colOff>
      <xdr:row>39</xdr:row>
      <xdr:rowOff>200025</xdr:rowOff>
    </xdr:to>
    <xdr:sp>
      <xdr:nvSpPr>
        <xdr:cNvPr id="3" name="Vorm 1"/>
        <xdr:cNvSpPr>
          <a:spLocks/>
        </xdr:cNvSpPr>
      </xdr:nvSpPr>
      <xdr:spPr>
        <a:xfrm>
          <a:off x="5162550" y="7381875"/>
          <a:ext cx="314325" cy="628650"/>
        </a:xfrm>
        <a:prstGeom prst="upArrow">
          <a:avLst>
            <a:gd name="adj1" fmla="val -25000"/>
            <a:gd name="adj2" fmla="val -25000"/>
          </a:avLst>
        </a:prstGeom>
        <a:solidFill>
          <a:srgbClr val="F10D0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0.597</cdr:y>
    </cdr:from>
    <cdr:to>
      <cdr:x>0.961</cdr:x>
      <cdr:y>0.718</cdr:y>
    </cdr:to>
    <cdr:sp>
      <cdr:nvSpPr>
        <cdr:cNvPr id="1" name="Rechthoek 3"/>
        <cdr:cNvSpPr>
          <a:spLocks/>
        </cdr:cNvSpPr>
      </cdr:nvSpPr>
      <cdr:spPr>
        <a:xfrm>
          <a:off x="314325" y="1743075"/>
          <a:ext cx="6724650" cy="352425"/>
        </a:xfrm>
        <a:prstGeom prst="rect">
          <a:avLst/>
        </a:prstGeom>
        <a:solidFill>
          <a:srgbClr val="00B05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0.71875</cdr:y>
    </cdr:from>
    <cdr:to>
      <cdr:x>0.9605</cdr:x>
      <cdr:y>0.86575</cdr:y>
    </cdr:to>
    <cdr:sp>
      <cdr:nvSpPr>
        <cdr:cNvPr id="2" name="Rechthoek 4"/>
        <cdr:cNvSpPr>
          <a:spLocks/>
        </cdr:cNvSpPr>
      </cdr:nvSpPr>
      <cdr:spPr>
        <a:xfrm>
          <a:off x="304800" y="2105025"/>
          <a:ext cx="6724650" cy="428625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0.28975</cdr:y>
    </cdr:from>
    <cdr:to>
      <cdr:x>0.9605</cdr:x>
      <cdr:y>0.594</cdr:y>
    </cdr:to>
    <cdr:sp>
      <cdr:nvSpPr>
        <cdr:cNvPr id="3" name="Rechthoek 5"/>
        <cdr:cNvSpPr>
          <a:spLocks/>
        </cdr:cNvSpPr>
      </cdr:nvSpPr>
      <cdr:spPr>
        <a:xfrm>
          <a:off x="304800" y="847725"/>
          <a:ext cx="6724650" cy="895350"/>
        </a:xfrm>
        <a:prstGeom prst="rect">
          <a:avLst/>
        </a:prstGeom>
        <a:solidFill>
          <a:srgbClr val="FF0000">
            <a:alpha val="64000"/>
          </a:srgbClr>
        </a:solidFill>
        <a:ln w="25560" cmpd="sng">
          <a:solidFill>
            <a:srgbClr val="385D8A">
              <a:alpha val="0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lusidee.nl/Forum/topic/vloerverwarming-woonkamer-niet-warm.142422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E24"/>
  <sheetViews>
    <sheetView zoomScale="90" zoomScaleNormal="90" workbookViewId="0" topLeftCell="A1">
      <selection activeCell="E31" sqref="E31"/>
    </sheetView>
  </sheetViews>
  <sheetFormatPr defaultColWidth="9.140625" defaultRowHeight="15"/>
  <cols>
    <col min="5" max="5" width="54.00390625" style="0" customWidth="1"/>
  </cols>
  <sheetData>
    <row r="2" ht="15.75"/>
    <row r="3" spans="2:5" ht="15.75">
      <c r="B3" s="1"/>
      <c r="C3" s="2" t="s">
        <v>0</v>
      </c>
      <c r="D3" s="3"/>
      <c r="E3" s="4"/>
    </row>
    <row r="4" spans="2:5" ht="15.75">
      <c r="B4" s="5"/>
      <c r="C4" s="6"/>
      <c r="D4" s="6"/>
      <c r="E4" s="7"/>
    </row>
    <row r="5" spans="2:5" ht="15">
      <c r="B5" s="8">
        <v>1</v>
      </c>
      <c r="C5" s="9" t="s">
        <v>1</v>
      </c>
      <c r="D5" s="9"/>
      <c r="E5" s="10"/>
    </row>
    <row r="6" spans="2:5" ht="15">
      <c r="B6" s="11">
        <v>2</v>
      </c>
      <c r="C6" s="12" t="s">
        <v>2</v>
      </c>
      <c r="D6" s="12"/>
      <c r="E6" s="13"/>
    </row>
    <row r="7" spans="2:5" ht="15">
      <c r="B7" s="11">
        <v>3</v>
      </c>
      <c r="C7" s="12" t="s">
        <v>3</v>
      </c>
      <c r="D7" s="12"/>
      <c r="E7" s="13"/>
    </row>
    <row r="8" spans="2:5" ht="15">
      <c r="B8" s="11">
        <v>4</v>
      </c>
      <c r="C8" s="12" t="s">
        <v>4</v>
      </c>
      <c r="D8" s="12"/>
      <c r="E8" s="13"/>
    </row>
    <row r="9" spans="2:5" ht="15">
      <c r="B9" s="11">
        <v>5</v>
      </c>
      <c r="C9" s="12" t="s">
        <v>5</v>
      </c>
      <c r="D9" s="12"/>
      <c r="E9" s="13"/>
    </row>
    <row r="10" spans="2:5" ht="15">
      <c r="B10" s="11">
        <v>6</v>
      </c>
      <c r="C10" s="12" t="s">
        <v>6</v>
      </c>
      <c r="D10" s="12"/>
      <c r="E10" s="13"/>
    </row>
    <row r="11" spans="2:5" ht="15">
      <c r="B11" s="11">
        <v>7</v>
      </c>
      <c r="C11" s="12" t="s">
        <v>7</v>
      </c>
      <c r="D11" s="12"/>
      <c r="E11" s="13"/>
    </row>
    <row r="12" spans="2:5" ht="15">
      <c r="B12" s="11">
        <v>8</v>
      </c>
      <c r="C12" s="12" t="s">
        <v>8</v>
      </c>
      <c r="D12" s="12"/>
      <c r="E12" s="13"/>
    </row>
    <row r="13" spans="2:5" ht="15">
      <c r="B13" s="11"/>
      <c r="C13" s="14" t="s">
        <v>9</v>
      </c>
      <c r="D13" s="12"/>
      <c r="E13" s="13"/>
    </row>
    <row r="14" spans="2:5" ht="15">
      <c r="B14" s="11">
        <v>9</v>
      </c>
      <c r="C14" s="12" t="s">
        <v>10</v>
      </c>
      <c r="D14" s="12"/>
      <c r="E14" s="13"/>
    </row>
    <row r="15" spans="2:5" ht="15">
      <c r="B15" s="11">
        <v>10</v>
      </c>
      <c r="C15" s="12" t="s">
        <v>6</v>
      </c>
      <c r="D15" s="12"/>
      <c r="E15" s="13"/>
    </row>
    <row r="16" spans="2:5" ht="15">
      <c r="B16" s="11">
        <v>11</v>
      </c>
      <c r="C16" s="12" t="s">
        <v>7</v>
      </c>
      <c r="D16" s="12"/>
      <c r="E16" s="13"/>
    </row>
    <row r="17" spans="2:5" ht="15">
      <c r="B17" s="11">
        <v>12</v>
      </c>
      <c r="C17" s="12" t="s">
        <v>8</v>
      </c>
      <c r="D17" s="12"/>
      <c r="E17" s="13"/>
    </row>
    <row r="18" spans="2:5" ht="15">
      <c r="B18" s="11">
        <v>13</v>
      </c>
      <c r="C18" s="12" t="s">
        <v>11</v>
      </c>
      <c r="D18" s="12"/>
      <c r="E18" s="13"/>
    </row>
    <row r="19" spans="2:5" ht="15">
      <c r="B19" s="11"/>
      <c r="C19" s="15" t="s">
        <v>12</v>
      </c>
      <c r="D19" s="12"/>
      <c r="E19" s="13"/>
    </row>
    <row r="20" spans="2:5" ht="15">
      <c r="B20" s="11">
        <v>14</v>
      </c>
      <c r="C20" s="12" t="s">
        <v>13</v>
      </c>
      <c r="D20" s="12"/>
      <c r="E20" s="13"/>
    </row>
    <row r="21" spans="2:5" ht="15.75">
      <c r="B21" s="16"/>
      <c r="C21" s="17"/>
      <c r="D21" s="17"/>
      <c r="E21" s="18"/>
    </row>
    <row r="24" ht="15.75">
      <c r="B24" t="s">
        <v>14</v>
      </c>
    </row>
  </sheetData>
  <sheetProtection selectLockedCells="1" selectUnlockedCells="1"/>
  <hyperlinks>
    <hyperlink ref="B24" r:id="rId1" display="https://www.klusidee.nl/Forum/topic/vloerverwarming-woonkamer-niet-warm.142422/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E2:F31"/>
  <sheetViews>
    <sheetView zoomScale="90" zoomScaleNormal="90" workbookViewId="0" topLeftCell="D1">
      <selection activeCell="E3" sqref="E3"/>
    </sheetView>
  </sheetViews>
  <sheetFormatPr defaultColWidth="9.140625" defaultRowHeight="15"/>
  <cols>
    <col min="1" max="3" width="11.421875" style="19" customWidth="1"/>
    <col min="4" max="4" width="4.28125" style="19" customWidth="1"/>
    <col min="5" max="5" width="11.421875" style="20" customWidth="1"/>
    <col min="6" max="6" width="92.28125" style="19" customWidth="1"/>
    <col min="7" max="16384" width="11.421875" style="19" customWidth="1"/>
  </cols>
  <sheetData>
    <row r="2" spans="5:6" s="21" customFormat="1" ht="15.75">
      <c r="E2" s="22" t="s">
        <v>15</v>
      </c>
      <c r="F2" s="23" t="s">
        <v>16</v>
      </c>
    </row>
    <row r="3" spans="5:6" ht="15.75">
      <c r="E3" s="24">
        <v>44587</v>
      </c>
      <c r="F3" s="25" t="s">
        <v>17</v>
      </c>
    </row>
    <row r="4" spans="5:6" ht="15.75">
      <c r="E4" s="26"/>
      <c r="F4" s="25"/>
    </row>
    <row r="5" spans="5:6" ht="15.75">
      <c r="E5" s="26"/>
      <c r="F5" s="25"/>
    </row>
    <row r="6" spans="5:6" ht="15.75">
      <c r="E6" s="26"/>
      <c r="F6" s="25"/>
    </row>
    <row r="7" spans="5:6" ht="15.75">
      <c r="E7" s="26"/>
      <c r="F7" s="25"/>
    </row>
    <row r="8" spans="5:6" ht="15.75">
      <c r="E8" s="26"/>
      <c r="F8" s="25"/>
    </row>
    <row r="9" spans="5:6" ht="15.75">
      <c r="E9" s="26"/>
      <c r="F9" s="25"/>
    </row>
    <row r="10" spans="5:6" ht="15.75">
      <c r="E10" s="26"/>
      <c r="F10" s="25"/>
    </row>
    <row r="11" spans="5:6" ht="15.75">
      <c r="E11" s="26"/>
      <c r="F11" s="25"/>
    </row>
    <row r="12" spans="5:6" ht="15.75">
      <c r="E12" s="26"/>
      <c r="F12" s="25"/>
    </row>
    <row r="13" spans="5:6" ht="15.75">
      <c r="E13" s="26"/>
      <c r="F13" s="25"/>
    </row>
    <row r="14" spans="5:6" ht="15.75">
      <c r="E14" s="26"/>
      <c r="F14" s="25"/>
    </row>
    <row r="15" spans="5:6" ht="15.75">
      <c r="E15" s="26"/>
      <c r="F15" s="25"/>
    </row>
    <row r="16" spans="5:6" ht="15.75">
      <c r="E16" s="26"/>
      <c r="F16" s="25"/>
    </row>
    <row r="17" spans="5:6" ht="15.75">
      <c r="E17" s="26"/>
      <c r="F17" s="25"/>
    </row>
    <row r="18" spans="5:6" ht="15.75">
      <c r="E18" s="26"/>
      <c r="F18" s="25"/>
    </row>
    <row r="19" spans="5:6" ht="15.75">
      <c r="E19" s="26"/>
      <c r="F19" s="25"/>
    </row>
    <row r="20" spans="5:6" ht="15.75">
      <c r="E20" s="26"/>
      <c r="F20" s="25"/>
    </row>
    <row r="21" spans="5:6" ht="15.75">
      <c r="E21" s="26"/>
      <c r="F21" s="25"/>
    </row>
    <row r="22" spans="5:6" ht="15.75">
      <c r="E22" s="26"/>
      <c r="F22" s="25"/>
    </row>
    <row r="23" spans="5:6" ht="15.75">
      <c r="E23" s="26"/>
      <c r="F23" s="25"/>
    </row>
    <row r="24" spans="5:6" ht="15.75">
      <c r="E24" s="26"/>
      <c r="F24" s="25"/>
    </row>
    <row r="25" spans="5:6" ht="15.75">
      <c r="E25" s="26"/>
      <c r="F25" s="25"/>
    </row>
    <row r="26" spans="5:6" ht="15.75">
      <c r="E26" s="26"/>
      <c r="F26" s="25"/>
    </row>
    <row r="27" spans="5:6" ht="15.75">
      <c r="E27" s="26"/>
      <c r="F27" s="25"/>
    </row>
    <row r="28" spans="5:6" ht="15.75">
      <c r="E28" s="26"/>
      <c r="F28" s="25"/>
    </row>
    <row r="29" spans="5:6" ht="15.75">
      <c r="E29" s="26"/>
      <c r="F29" s="25"/>
    </row>
    <row r="30" spans="5:6" ht="15.75">
      <c r="E30" s="26"/>
      <c r="F30" s="25"/>
    </row>
    <row r="31" spans="5:6" ht="15.75">
      <c r="E31" s="26"/>
      <c r="F31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Roman,Standaard"&amp;12ffffff&amp;A</oddHeader>
    <oddFooter>&amp;C&amp;"Times New Roman,Standaard"&amp;12ffffffPagina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132"/>
  <sheetViews>
    <sheetView tabSelected="1" zoomScale="90" zoomScaleNormal="90" workbookViewId="0" topLeftCell="A28">
      <selection activeCell="H57" sqref="H57"/>
    </sheetView>
  </sheetViews>
  <sheetFormatPr defaultColWidth="9.140625" defaultRowHeight="15"/>
  <cols>
    <col min="1" max="1" width="8.7109375" style="27" customWidth="1"/>
    <col min="2" max="2" width="56.00390625" style="28" customWidth="1"/>
    <col min="3" max="3" width="10.57421875" style="27" customWidth="1"/>
    <col min="4" max="4" width="9.140625" style="27" customWidth="1"/>
    <col min="5" max="5" width="8.7109375" style="27" customWidth="1"/>
    <col min="6" max="6" width="25.140625" style="28" customWidth="1"/>
    <col min="7" max="7" width="8.00390625" style="28" customWidth="1"/>
    <col min="8" max="8" width="21.28125" style="28" customWidth="1"/>
    <col min="9" max="9" width="9.140625" style="28" customWidth="1"/>
    <col min="10" max="10" width="6.28125" style="28" customWidth="1"/>
    <col min="11" max="11" width="20.00390625" style="28" customWidth="1"/>
    <col min="12" max="12" width="8.57421875" style="28" customWidth="1"/>
    <col min="13" max="14" width="6.28125" style="28" customWidth="1"/>
    <col min="15" max="16384" width="8.7109375" style="28" customWidth="1"/>
  </cols>
  <sheetData>
    <row r="1" spans="2:3" ht="21">
      <c r="B1" s="29"/>
      <c r="C1" s="30"/>
    </row>
    <row r="2" spans="2:3" ht="21">
      <c r="B2" s="29" t="s">
        <v>18</v>
      </c>
      <c r="C2" s="30"/>
    </row>
    <row r="3" ht="15"/>
    <row r="4" spans="2:4" ht="15">
      <c r="B4" s="31" t="s">
        <v>19</v>
      </c>
      <c r="C4" s="32"/>
      <c r="D4" s="33"/>
    </row>
    <row r="5" ht="18.75" customHeight="1"/>
    <row r="6" spans="2:5" ht="15.75">
      <c r="B6" s="34" t="s">
        <v>20</v>
      </c>
      <c r="C6" s="35"/>
      <c r="D6" s="36"/>
      <c r="E6" s="37">
        <f>SUM(E8:E35)/COUNTIF(E8:E35,"&gt;0")</f>
        <v>5.8818181818181845</v>
      </c>
    </row>
    <row r="7" spans="2:6" ht="15">
      <c r="B7" s="38" t="s">
        <v>21</v>
      </c>
      <c r="C7" s="39" t="s">
        <v>22</v>
      </c>
      <c r="D7" s="39" t="s">
        <v>23</v>
      </c>
      <c r="E7" s="39" t="s">
        <v>24</v>
      </c>
      <c r="F7" s="40" t="s">
        <v>25</v>
      </c>
    </row>
    <row r="8" spans="2:6" ht="15">
      <c r="B8" s="41"/>
      <c r="C8" s="42">
        <v>34.7</v>
      </c>
      <c r="D8" s="43">
        <v>26</v>
      </c>
      <c r="E8" s="44">
        <f aca="true" t="shared" si="0" ref="E8:E35">C8-D8</f>
        <v>8.700000000000003</v>
      </c>
      <c r="F8" s="45">
        <f>IF('Meting 1'!$E8&lt;$E$6,"Deze radiator knijpen","Deze radiator verder open")</f>
        <v>0</v>
      </c>
    </row>
    <row r="9" spans="1:6" ht="15">
      <c r="A9" s="27">
        <v>1</v>
      </c>
      <c r="B9" s="46" t="s">
        <v>26</v>
      </c>
      <c r="C9" s="47">
        <v>34.7</v>
      </c>
      <c r="D9" s="48">
        <v>28</v>
      </c>
      <c r="E9" s="49">
        <f t="shared" si="0"/>
        <v>6.700000000000003</v>
      </c>
      <c r="F9" s="50">
        <f>IF('Meting 1'!$E9&lt;$E$6,"Deze radiator knijpen","Deze radiator verder open")</f>
        <v>0</v>
      </c>
    </row>
    <row r="10" spans="1:6" ht="15">
      <c r="A10" s="27">
        <v>2</v>
      </c>
      <c r="B10" s="46" t="s">
        <v>27</v>
      </c>
      <c r="C10" s="47">
        <v>34.7</v>
      </c>
      <c r="D10" s="48">
        <v>30</v>
      </c>
      <c r="E10" s="49">
        <f t="shared" si="0"/>
        <v>4.700000000000003</v>
      </c>
      <c r="F10" s="50">
        <f>IF('Meting 1'!$E10&lt;$E$6,"Deze radiator knijpen","Deze radiator verder open")</f>
        <v>0</v>
      </c>
    </row>
    <row r="11" spans="1:6" ht="15">
      <c r="A11" s="27">
        <v>3</v>
      </c>
      <c r="B11" s="46" t="s">
        <v>28</v>
      </c>
      <c r="C11" s="47">
        <v>34.7</v>
      </c>
      <c r="D11" s="48">
        <v>32</v>
      </c>
      <c r="E11" s="49">
        <f t="shared" si="0"/>
        <v>2.700000000000003</v>
      </c>
      <c r="F11" s="50">
        <f>IF('Meting 1'!$E11&lt;$E$6,"Deze radiator knijpen","Deze radiator verder open")</f>
        <v>0</v>
      </c>
    </row>
    <row r="12" spans="1:6" ht="15">
      <c r="A12" s="27">
        <v>4</v>
      </c>
      <c r="B12" s="46" t="s">
        <v>29</v>
      </c>
      <c r="C12" s="47">
        <v>34.7</v>
      </c>
      <c r="D12" s="48">
        <v>31</v>
      </c>
      <c r="E12" s="49">
        <f t="shared" si="0"/>
        <v>3.700000000000003</v>
      </c>
      <c r="F12" s="50">
        <f>IF('Meting 1'!$E12&lt;$E$6,"Deze radiator knijpen","Deze radiator verder open")</f>
        <v>0</v>
      </c>
    </row>
    <row r="13" spans="1:6" ht="15">
      <c r="A13" s="27">
        <v>5</v>
      </c>
      <c r="B13" s="46" t="s">
        <v>30</v>
      </c>
      <c r="C13" s="47">
        <v>34.7</v>
      </c>
      <c r="D13" s="48">
        <v>33</v>
      </c>
      <c r="E13" s="49">
        <f t="shared" si="0"/>
        <v>1.7000000000000028</v>
      </c>
      <c r="F13" s="50">
        <f>IF('Meting 1'!$E13&lt;$E$6,"Deze radiator knijpen","Deze radiator verder open")</f>
        <v>0</v>
      </c>
    </row>
    <row r="14" spans="1:6" ht="15">
      <c r="A14" s="27">
        <v>6</v>
      </c>
      <c r="B14" s="46" t="s">
        <v>31</v>
      </c>
      <c r="C14" s="47">
        <v>34.7</v>
      </c>
      <c r="D14" s="48">
        <v>32</v>
      </c>
      <c r="E14" s="51">
        <f t="shared" si="0"/>
        <v>2.700000000000003</v>
      </c>
      <c r="F14" s="50">
        <f>IF('Meting 1'!$E14&lt;$E$6,"Deze radiator knijpen","Deze radiator verder open")</f>
        <v>0</v>
      </c>
    </row>
    <row r="15" spans="1:6" ht="15">
      <c r="A15" s="27">
        <v>7</v>
      </c>
      <c r="B15" s="46" t="s">
        <v>32</v>
      </c>
      <c r="C15" s="47">
        <v>34.7</v>
      </c>
      <c r="D15" s="48">
        <v>22</v>
      </c>
      <c r="E15" s="51">
        <f t="shared" si="0"/>
        <v>12.700000000000003</v>
      </c>
      <c r="F15" s="50">
        <f>IF('Meting 1'!$E15&lt;$E$6,"Deze radiator knijpen","Deze radiator verder open")</f>
        <v>0</v>
      </c>
    </row>
    <row r="16" spans="1:6" ht="15">
      <c r="A16" s="27">
        <v>8</v>
      </c>
      <c r="B16" s="46" t="s">
        <v>33</v>
      </c>
      <c r="C16" s="47">
        <v>34.7</v>
      </c>
      <c r="D16" s="48">
        <v>23</v>
      </c>
      <c r="E16" s="51">
        <f t="shared" si="0"/>
        <v>11.700000000000003</v>
      </c>
      <c r="F16" s="50">
        <f>IF('Meting 1'!$E16&lt;$E$6,"Deze radiator knijpen","Deze radiator verder open")</f>
        <v>0</v>
      </c>
    </row>
    <row r="17" spans="1:6" ht="15">
      <c r="A17" s="27">
        <v>9</v>
      </c>
      <c r="B17" s="46" t="s">
        <v>34</v>
      </c>
      <c r="C17" s="47">
        <v>34.7</v>
      </c>
      <c r="D17" s="48">
        <v>32</v>
      </c>
      <c r="E17" s="51">
        <f t="shared" si="0"/>
        <v>2.700000000000003</v>
      </c>
      <c r="F17" s="50">
        <f>IF('Meting 1'!$E17&lt;$E$6,"Deze radiator knijpen","Deze radiator verder open")</f>
        <v>0</v>
      </c>
    </row>
    <row r="18" spans="1:6" ht="15">
      <c r="A18" s="27">
        <v>10</v>
      </c>
      <c r="B18" s="46" t="s">
        <v>35</v>
      </c>
      <c r="C18" s="47">
        <v>34.7</v>
      </c>
      <c r="D18" s="48">
        <v>28</v>
      </c>
      <c r="E18" s="51">
        <f t="shared" si="0"/>
        <v>6.700000000000003</v>
      </c>
      <c r="F18" s="50">
        <f>IF('Meting 1'!$E18&lt;$E$6,"Deze radiator knijpen","Deze radiator verder open")</f>
        <v>0</v>
      </c>
    </row>
    <row r="19" spans="2:6" ht="15">
      <c r="B19" s="46"/>
      <c r="C19" s="47"/>
      <c r="D19" s="48"/>
      <c r="E19" s="51">
        <f t="shared" si="0"/>
        <v>0</v>
      </c>
      <c r="F19" s="50">
        <f>IF('Meting 1'!$E19&lt;$E$6,"Deze radiator knijpen","Deze radiator verder open")</f>
        <v>0</v>
      </c>
    </row>
    <row r="20" spans="2:6" ht="15">
      <c r="B20" s="52"/>
      <c r="C20" s="53"/>
      <c r="D20" s="54"/>
      <c r="E20" s="51">
        <f t="shared" si="0"/>
        <v>0</v>
      </c>
      <c r="F20" s="50">
        <f>IF('Meting 1'!$E20&lt;$E$6,"Deze radiator knijpen","Deze radiator verder open")</f>
        <v>0</v>
      </c>
    </row>
    <row r="21" spans="1:6" ht="15">
      <c r="A21" s="27">
        <v>1</v>
      </c>
      <c r="B21" s="46"/>
      <c r="C21" s="47"/>
      <c r="D21" s="48"/>
      <c r="E21" s="51">
        <f t="shared" si="0"/>
        <v>0</v>
      </c>
      <c r="F21" s="50">
        <f>IF('Meting 1'!$E21&lt;$E$6,"Deze radiator knijpen","Deze radiator verder open")</f>
        <v>0</v>
      </c>
    </row>
    <row r="22" spans="1:6" ht="15">
      <c r="A22" s="27">
        <v>2</v>
      </c>
      <c r="B22" s="46"/>
      <c r="C22" s="47"/>
      <c r="D22" s="48"/>
      <c r="E22" s="51">
        <f t="shared" si="0"/>
        <v>0</v>
      </c>
      <c r="F22" s="50">
        <f>IF('Meting 1'!$E22&lt;$E$6,"Deze radiator knijpen","Deze radiator verder open")</f>
        <v>0</v>
      </c>
    </row>
    <row r="23" spans="1:6" ht="15">
      <c r="A23" s="27">
        <v>3</v>
      </c>
      <c r="B23" s="46"/>
      <c r="C23" s="47"/>
      <c r="D23" s="48"/>
      <c r="E23" s="51">
        <f t="shared" si="0"/>
        <v>0</v>
      </c>
      <c r="F23" s="50">
        <f>IF('Meting 1'!$E23&lt;$E$6,"Deze radiator knijpen","Deze radiator verder open")</f>
        <v>0</v>
      </c>
    </row>
    <row r="24" spans="1:6" ht="15">
      <c r="A24" s="27">
        <v>4</v>
      </c>
      <c r="B24" s="46"/>
      <c r="C24" s="47"/>
      <c r="D24" s="48"/>
      <c r="E24" s="51">
        <f t="shared" si="0"/>
        <v>0</v>
      </c>
      <c r="F24" s="50">
        <f>IF('Meting 1'!$E24&lt;$E$6,"Deze radiator knijpen","Deze radiator verder open")</f>
        <v>0</v>
      </c>
    </row>
    <row r="25" spans="1:6" ht="15">
      <c r="A25" s="27">
        <v>5</v>
      </c>
      <c r="B25" s="46"/>
      <c r="C25" s="47"/>
      <c r="D25" s="48"/>
      <c r="E25" s="51">
        <f t="shared" si="0"/>
        <v>0</v>
      </c>
      <c r="F25" s="50">
        <f>IF('Meting 1'!$E25&lt;$E$6,"Deze radiator knijpen","Deze radiator verder open")</f>
        <v>0</v>
      </c>
    </row>
    <row r="26" spans="1:6" ht="15">
      <c r="A26" s="27">
        <v>6</v>
      </c>
      <c r="B26" s="46"/>
      <c r="C26" s="47"/>
      <c r="D26" s="48"/>
      <c r="E26" s="51">
        <f t="shared" si="0"/>
        <v>0</v>
      </c>
      <c r="F26" s="50">
        <f>IF('Meting 1'!$E26&lt;$E$6,"Deze radiator knijpen","Deze radiator verder open")</f>
        <v>0</v>
      </c>
    </row>
    <row r="27" spans="1:6" ht="15">
      <c r="A27" s="27">
        <v>7</v>
      </c>
      <c r="B27" s="46"/>
      <c r="C27" s="47"/>
      <c r="D27" s="48"/>
      <c r="E27" s="51">
        <f t="shared" si="0"/>
        <v>0</v>
      </c>
      <c r="F27" s="50">
        <f>IF('Meting 1'!$E27&lt;$E$6,"Deze radiator knijpen","Deze radiator verder open")</f>
        <v>0</v>
      </c>
    </row>
    <row r="28" spans="2:6" ht="15">
      <c r="B28" s="46"/>
      <c r="C28" s="47"/>
      <c r="D28" s="48"/>
      <c r="E28" s="51">
        <f t="shared" si="0"/>
        <v>0</v>
      </c>
      <c r="F28" s="50">
        <f>IF('Meting 1'!$E28&lt;$E$6,"Deze radiator knijpen","Deze radiator verder open")</f>
        <v>0</v>
      </c>
    </row>
    <row r="29" spans="2:6" ht="15">
      <c r="B29" s="52"/>
      <c r="C29" s="53"/>
      <c r="D29" s="54"/>
      <c r="E29" s="51">
        <f t="shared" si="0"/>
        <v>0</v>
      </c>
      <c r="F29" s="50">
        <f>IF('Meting 1'!$E29&lt;$E$6,"Deze radiator knijpen","Deze radiator verder open")</f>
        <v>0</v>
      </c>
    </row>
    <row r="30" spans="1:6" ht="15">
      <c r="A30" s="27">
        <v>1</v>
      </c>
      <c r="B30" s="46"/>
      <c r="C30" s="47"/>
      <c r="D30" s="48"/>
      <c r="E30" s="51">
        <f t="shared" si="0"/>
        <v>0</v>
      </c>
      <c r="F30" s="50">
        <f>IF('Meting 1'!$E30&lt;$E$6,"Deze radiator knijpen","Deze radiator verder open")</f>
        <v>0</v>
      </c>
    </row>
    <row r="31" spans="1:6" ht="15">
      <c r="A31" s="27">
        <v>2</v>
      </c>
      <c r="B31" s="46"/>
      <c r="C31" s="47"/>
      <c r="D31" s="48"/>
      <c r="E31" s="51">
        <f t="shared" si="0"/>
        <v>0</v>
      </c>
      <c r="F31" s="50">
        <f>IF('Meting 1'!$E31&lt;$E$6,"Deze radiator knijpen","Deze radiator verder open")</f>
        <v>0</v>
      </c>
    </row>
    <row r="32" spans="1:7" ht="15">
      <c r="A32" s="27">
        <v>3</v>
      </c>
      <c r="B32" s="46"/>
      <c r="C32" s="47"/>
      <c r="D32" s="48"/>
      <c r="E32" s="51">
        <f t="shared" si="0"/>
        <v>0</v>
      </c>
      <c r="F32" s="50">
        <f>IF('Meting 1'!$E32&lt;$E$6,"Deze radiator knijpen","Deze radiator verder open")</f>
        <v>0</v>
      </c>
      <c r="G32" s="55"/>
    </row>
    <row r="33" spans="1:9" ht="15">
      <c r="A33" s="27">
        <v>4</v>
      </c>
      <c r="B33" s="46"/>
      <c r="C33" s="47"/>
      <c r="D33" s="48"/>
      <c r="E33" s="51">
        <f t="shared" si="0"/>
        <v>0</v>
      </c>
      <c r="F33" s="50">
        <f>IF('Meting 1'!$E33&lt;$E$6,"Deze radiator knijpen","Deze radiator verder open")</f>
        <v>0</v>
      </c>
      <c r="G33" s="55"/>
      <c r="H33" s="55"/>
      <c r="I33" s="55"/>
    </row>
    <row r="34" spans="2:9" ht="15">
      <c r="B34" s="46"/>
      <c r="C34" s="47"/>
      <c r="D34" s="48"/>
      <c r="E34" s="51">
        <f t="shared" si="0"/>
        <v>0</v>
      </c>
      <c r="F34" s="50">
        <f>IF('Meting 1'!$E34&lt;$E$6,"Deze radiator knijpen","Deze radiator verder open")</f>
        <v>0</v>
      </c>
      <c r="G34" s="55"/>
      <c r="H34" s="55"/>
      <c r="I34" s="55"/>
    </row>
    <row r="35" spans="2:9" ht="15">
      <c r="B35" s="56"/>
      <c r="C35" s="57"/>
      <c r="D35" s="48"/>
      <c r="E35" s="58">
        <f t="shared" si="0"/>
        <v>0</v>
      </c>
      <c r="F35" s="59">
        <f>IF('Meting 1'!$E35&lt;$E$6,"Deze radiator knijpen","Deze radiator verder open")</f>
        <v>0</v>
      </c>
      <c r="G35" s="55"/>
      <c r="H35" s="55"/>
      <c r="I35" s="55"/>
    </row>
    <row r="36" spans="3:9" ht="15">
      <c r="C36" s="60"/>
      <c r="D36" s="61"/>
      <c r="E36" s="62"/>
      <c r="F36" s="63"/>
      <c r="G36" s="55"/>
      <c r="H36" s="55"/>
      <c r="I36" s="55"/>
    </row>
    <row r="37" spans="2:9" ht="21">
      <c r="B37" s="64" t="s">
        <v>36</v>
      </c>
      <c r="C37" s="47">
        <v>35</v>
      </c>
      <c r="D37" s="65">
        <v>29</v>
      </c>
      <c r="E37" s="66">
        <f>C37-D37</f>
        <v>6</v>
      </c>
      <c r="F37" s="67"/>
      <c r="G37" s="55"/>
      <c r="H37" s="55"/>
      <c r="I37" s="55"/>
    </row>
    <row r="38" spans="7:9" ht="15">
      <c r="G38" s="55"/>
      <c r="H38" s="55"/>
      <c r="I38" s="55"/>
    </row>
    <row r="39" spans="2:9" ht="22.5">
      <c r="B39" s="68" t="s">
        <v>37</v>
      </c>
      <c r="G39" s="55"/>
      <c r="H39" s="55"/>
      <c r="I39" s="55"/>
    </row>
    <row r="40" spans="2:9" ht="22.5">
      <c r="B40" s="68" t="s">
        <v>38</v>
      </c>
      <c r="G40" s="55"/>
      <c r="H40" s="55"/>
      <c r="I40" s="55"/>
    </row>
    <row r="42" spans="2:5" ht="15.75">
      <c r="B42" s="69"/>
      <c r="D42" s="70"/>
      <c r="E42" s="70"/>
    </row>
    <row r="43" spans="4:6" ht="15.75">
      <c r="D43" s="71"/>
      <c r="E43" s="71"/>
      <c r="F43" s="72"/>
    </row>
    <row r="44" ht="15.75">
      <c r="C44" s="73"/>
    </row>
    <row r="51" ht="15.75">
      <c r="F51" s="67"/>
    </row>
    <row r="52" ht="15.75">
      <c r="F52" s="74"/>
    </row>
    <row r="59" ht="15.75">
      <c r="B59" s="75"/>
    </row>
    <row r="132" ht="15.75">
      <c r="B132" s="28" t="s">
        <v>39</v>
      </c>
    </row>
  </sheetData>
  <sheetProtection selectLockedCells="1" selectUnlockedCells="1"/>
  <conditionalFormatting sqref="D42:E42 F51">
    <cfRule type="cellIs" priority="1" dxfId="0" operator="lessThan" stopIfTrue="1">
      <formula>$C$44</formula>
    </cfRule>
    <cfRule type="cellIs" priority="2" dxfId="1" operator="greaterThan" stopIfTrue="1">
      <formula>$C$44</formula>
    </cfRule>
  </conditionalFormatting>
  <conditionalFormatting sqref="E8:E35">
    <cfRule type="cellIs" priority="3" dxfId="0" operator="lessThan" stopIfTrue="1">
      <formula>$E$6</formula>
    </cfRule>
    <cfRule type="cellIs" priority="4" dxfId="1" operator="greaterThan" stopIfTrue="1">
      <formula>$E$6</formula>
    </cfRule>
  </conditionalFormatting>
  <conditionalFormatting sqref="E37">
    <cfRule type="cellIs" priority="5" dxfId="0" operator="greaterThan" stopIfTrue="1">
      <formula>20</formula>
    </cfRule>
    <cfRule type="cellIs" priority="6" dxfId="0" operator="lessThan" stopIfTrue="1">
      <formula>15</formula>
    </cfRule>
    <cfRule type="cellIs" priority="7" dxfId="1" operator="between" stopIfTrue="1">
      <formula>15</formula>
      <formula>20</formula>
    </cfRule>
  </conditionalFormatting>
  <conditionalFormatting sqref="F7:F35">
    <cfRule type="expression" priority="8" dxfId="1" stopIfTrue="1">
      <formula>NOT(ISERROR(SEARCH("Deze radiator verder open",F7)))</formula>
    </cfRule>
    <cfRule type="expression" priority="9" dxfId="0" stopIfTrue="1">
      <formula>NOT(ISERROR(SEARCH("Deze radiator knijpen",F7)))</formula>
    </cfRule>
  </conditionalFormatting>
  <conditionalFormatting sqref="E6">
    <cfRule type="cellIs" priority="10" dxfId="0" operator="lessThan" stopIfTrue="1">
      <formula>15</formula>
    </cfRule>
    <cfRule type="cellIs" priority="11" dxfId="0" operator="greaterThan" stopIfTrue="1">
      <formula>20</formula>
    </cfRule>
    <cfRule type="cellIs" priority="12" dxfId="1" operator="between" stopIfTrue="1">
      <formula>15</formula>
      <formula>20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13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8.7109375" style="27" customWidth="1"/>
    <col min="2" max="2" width="56.00390625" style="28" customWidth="1"/>
    <col min="3" max="3" width="10.57421875" style="27" customWidth="1"/>
    <col min="4" max="4" width="9.140625" style="27" customWidth="1"/>
    <col min="5" max="5" width="8.7109375" style="27" customWidth="1"/>
    <col min="6" max="6" width="25.140625" style="28" customWidth="1"/>
    <col min="7" max="7" width="8.00390625" style="28" customWidth="1"/>
    <col min="8" max="8" width="21.28125" style="28" customWidth="1"/>
    <col min="9" max="9" width="9.140625" style="28" customWidth="1"/>
    <col min="10" max="10" width="6.28125" style="28" customWidth="1"/>
    <col min="11" max="11" width="20.00390625" style="28" customWidth="1"/>
    <col min="12" max="12" width="8.57421875" style="28" customWidth="1"/>
    <col min="13" max="14" width="6.28125" style="28" customWidth="1"/>
    <col min="15" max="16384" width="8.7109375" style="28" customWidth="1"/>
  </cols>
  <sheetData>
    <row r="1" spans="2:3" ht="21">
      <c r="B1" s="29"/>
      <c r="C1" s="30"/>
    </row>
    <row r="2" spans="2:3" ht="21">
      <c r="B2" s="29" t="s">
        <v>18</v>
      </c>
      <c r="C2" s="30"/>
    </row>
    <row r="3" ht="15"/>
    <row r="4" spans="2:4" ht="15">
      <c r="B4" s="31" t="s">
        <v>19</v>
      </c>
      <c r="C4" s="32"/>
      <c r="D4" s="33"/>
    </row>
    <row r="5" ht="18.75" customHeight="1"/>
    <row r="6" spans="2:5" ht="15.75">
      <c r="B6" s="34" t="s">
        <v>20</v>
      </c>
      <c r="C6" s="35"/>
      <c r="D6" s="36"/>
      <c r="E6" s="37">
        <f>SUM(E8:E35)/COUNTIF(E8:E35,"&gt;0")</f>
        <v>5.8818181818181845</v>
      </c>
    </row>
    <row r="7" spans="2:6" ht="15">
      <c r="B7" s="38" t="s">
        <v>21</v>
      </c>
      <c r="C7" s="39" t="s">
        <v>22</v>
      </c>
      <c r="D7" s="39" t="s">
        <v>23</v>
      </c>
      <c r="E7" s="39" t="s">
        <v>24</v>
      </c>
      <c r="F7" s="40" t="s">
        <v>25</v>
      </c>
    </row>
    <row r="8" spans="2:6" ht="15">
      <c r="B8" s="41"/>
      <c r="C8" s="42">
        <v>34.7</v>
      </c>
      <c r="D8" s="43">
        <v>26</v>
      </c>
      <c r="E8" s="44">
        <f aca="true" t="shared" si="0" ref="E8:E35">C8-D8</f>
        <v>8.700000000000003</v>
      </c>
      <c r="F8" s="45">
        <f>IF('Meting 1'!$E8&lt;$E$6,"Deze radiator knijpen","Deze radiator verder open")</f>
        <v>0</v>
      </c>
    </row>
    <row r="9" spans="1:6" ht="15">
      <c r="A9" s="27">
        <v>1</v>
      </c>
      <c r="B9" s="46" t="s">
        <v>26</v>
      </c>
      <c r="C9" s="47">
        <v>34.7</v>
      </c>
      <c r="D9" s="48">
        <v>28</v>
      </c>
      <c r="E9" s="49">
        <f t="shared" si="0"/>
        <v>6.700000000000003</v>
      </c>
      <c r="F9" s="50">
        <f>IF('Meting 1'!$E9&lt;$E$6,"Deze radiator knijpen","Deze radiator verder open")</f>
        <v>0</v>
      </c>
    </row>
    <row r="10" spans="1:6" ht="15">
      <c r="A10" s="27">
        <v>2</v>
      </c>
      <c r="B10" s="46" t="s">
        <v>27</v>
      </c>
      <c r="C10" s="47">
        <v>34.7</v>
      </c>
      <c r="D10" s="48">
        <v>30</v>
      </c>
      <c r="E10" s="49">
        <f t="shared" si="0"/>
        <v>4.700000000000003</v>
      </c>
      <c r="F10" s="50">
        <f>IF('Meting 1'!$E10&lt;$E$6,"Deze radiator knijpen","Deze radiator verder open")</f>
        <v>0</v>
      </c>
    </row>
    <row r="11" spans="1:6" ht="15">
      <c r="A11" s="27">
        <v>3</v>
      </c>
      <c r="B11" s="46" t="s">
        <v>28</v>
      </c>
      <c r="C11" s="47">
        <v>34.7</v>
      </c>
      <c r="D11" s="48">
        <v>32</v>
      </c>
      <c r="E11" s="49">
        <f t="shared" si="0"/>
        <v>2.700000000000003</v>
      </c>
      <c r="F11" s="50">
        <f>IF('Meting 1'!$E11&lt;$E$6,"Deze radiator knijpen","Deze radiator verder open")</f>
        <v>0</v>
      </c>
    </row>
    <row r="12" spans="1:6" ht="15">
      <c r="A12" s="27">
        <v>4</v>
      </c>
      <c r="B12" s="46" t="s">
        <v>29</v>
      </c>
      <c r="C12" s="47">
        <v>34.7</v>
      </c>
      <c r="D12" s="48">
        <v>31</v>
      </c>
      <c r="E12" s="49">
        <f t="shared" si="0"/>
        <v>3.700000000000003</v>
      </c>
      <c r="F12" s="50">
        <f>IF('Meting 1'!$E12&lt;$E$6,"Deze radiator knijpen","Deze radiator verder open")</f>
        <v>0</v>
      </c>
    </row>
    <row r="13" spans="1:6" ht="15">
      <c r="A13" s="27">
        <v>5</v>
      </c>
      <c r="B13" s="46" t="s">
        <v>30</v>
      </c>
      <c r="C13" s="47">
        <v>34.7</v>
      </c>
      <c r="D13" s="48">
        <v>33</v>
      </c>
      <c r="E13" s="49">
        <f t="shared" si="0"/>
        <v>1.7000000000000028</v>
      </c>
      <c r="F13" s="50">
        <f>IF('Meting 1'!$E13&lt;$E$6,"Deze radiator knijpen","Deze radiator verder open")</f>
        <v>0</v>
      </c>
    </row>
    <row r="14" spans="1:6" ht="15">
      <c r="A14" s="27">
        <v>6</v>
      </c>
      <c r="B14" s="46" t="s">
        <v>31</v>
      </c>
      <c r="C14" s="47">
        <v>34.7</v>
      </c>
      <c r="D14" s="48">
        <v>32</v>
      </c>
      <c r="E14" s="51">
        <f t="shared" si="0"/>
        <v>2.700000000000003</v>
      </c>
      <c r="F14" s="50">
        <f>IF('Meting 1'!$E14&lt;$E$6,"Deze radiator knijpen","Deze radiator verder open")</f>
        <v>0</v>
      </c>
    </row>
    <row r="15" spans="1:6" ht="15">
      <c r="A15" s="27">
        <v>7</v>
      </c>
      <c r="B15" s="46" t="s">
        <v>32</v>
      </c>
      <c r="C15" s="47">
        <v>34.7</v>
      </c>
      <c r="D15" s="48">
        <v>22</v>
      </c>
      <c r="E15" s="51">
        <f t="shared" si="0"/>
        <v>12.700000000000003</v>
      </c>
      <c r="F15" s="50">
        <f>IF('Meting 1'!$E15&lt;$E$6,"Deze radiator knijpen","Deze radiator verder open")</f>
        <v>0</v>
      </c>
    </row>
    <row r="16" spans="1:6" ht="15">
      <c r="A16" s="27">
        <v>8</v>
      </c>
      <c r="B16" s="46" t="s">
        <v>33</v>
      </c>
      <c r="C16" s="47">
        <v>34.7</v>
      </c>
      <c r="D16" s="48">
        <v>23</v>
      </c>
      <c r="E16" s="51">
        <f t="shared" si="0"/>
        <v>11.700000000000003</v>
      </c>
      <c r="F16" s="50">
        <f>IF('Meting 1'!$E16&lt;$E$6,"Deze radiator knijpen","Deze radiator verder open")</f>
        <v>0</v>
      </c>
    </row>
    <row r="17" spans="1:6" ht="15">
      <c r="A17" s="27">
        <v>9</v>
      </c>
      <c r="B17" s="46" t="s">
        <v>34</v>
      </c>
      <c r="C17" s="47">
        <v>34.7</v>
      </c>
      <c r="D17" s="48">
        <v>32</v>
      </c>
      <c r="E17" s="51">
        <f t="shared" si="0"/>
        <v>2.700000000000003</v>
      </c>
      <c r="F17" s="50">
        <f>IF('Meting 1'!$E17&lt;$E$6,"Deze radiator knijpen","Deze radiator verder open")</f>
        <v>0</v>
      </c>
    </row>
    <row r="18" spans="1:6" ht="15">
      <c r="A18" s="27">
        <v>10</v>
      </c>
      <c r="B18" s="46" t="s">
        <v>35</v>
      </c>
      <c r="C18" s="47">
        <v>34.7</v>
      </c>
      <c r="D18" s="48">
        <v>28</v>
      </c>
      <c r="E18" s="51">
        <f t="shared" si="0"/>
        <v>6.700000000000003</v>
      </c>
      <c r="F18" s="50">
        <f>IF('Meting 1'!$E18&lt;$E$6,"Deze radiator knijpen","Deze radiator verder open")</f>
        <v>0</v>
      </c>
    </row>
    <row r="19" spans="2:6" ht="15">
      <c r="B19" s="46"/>
      <c r="C19" s="47"/>
      <c r="D19" s="48"/>
      <c r="E19" s="51">
        <f t="shared" si="0"/>
        <v>0</v>
      </c>
      <c r="F19" s="50">
        <f>IF('Meting 1'!$E19&lt;$E$6,"Deze radiator knijpen","Deze radiator verder open")</f>
        <v>0</v>
      </c>
    </row>
    <row r="20" spans="2:6" ht="15">
      <c r="B20" s="52"/>
      <c r="C20" s="53"/>
      <c r="D20" s="54"/>
      <c r="E20" s="51">
        <f t="shared" si="0"/>
        <v>0</v>
      </c>
      <c r="F20" s="50">
        <f>IF('Meting 1'!$E20&lt;$E$6,"Deze radiator knijpen","Deze radiator verder open")</f>
        <v>0</v>
      </c>
    </row>
    <row r="21" spans="1:6" ht="15">
      <c r="A21" s="27">
        <v>1</v>
      </c>
      <c r="B21" s="46"/>
      <c r="C21" s="47"/>
      <c r="D21" s="48"/>
      <c r="E21" s="51">
        <f t="shared" si="0"/>
        <v>0</v>
      </c>
      <c r="F21" s="50">
        <f>IF('Meting 1'!$E21&lt;$E$6,"Deze radiator knijpen","Deze radiator verder open")</f>
        <v>0</v>
      </c>
    </row>
    <row r="22" spans="1:6" ht="15">
      <c r="A22" s="27">
        <v>2</v>
      </c>
      <c r="B22" s="46"/>
      <c r="C22" s="47"/>
      <c r="D22" s="48"/>
      <c r="E22" s="51">
        <f t="shared" si="0"/>
        <v>0</v>
      </c>
      <c r="F22" s="50">
        <f>IF('Meting 1'!$E22&lt;$E$6,"Deze radiator knijpen","Deze radiator verder open")</f>
        <v>0</v>
      </c>
    </row>
    <row r="23" spans="1:6" ht="15">
      <c r="A23" s="27">
        <v>3</v>
      </c>
      <c r="B23" s="46"/>
      <c r="C23" s="47"/>
      <c r="D23" s="48"/>
      <c r="E23" s="51">
        <f t="shared" si="0"/>
        <v>0</v>
      </c>
      <c r="F23" s="50">
        <f>IF('Meting 1'!$E23&lt;$E$6,"Deze radiator knijpen","Deze radiator verder open")</f>
        <v>0</v>
      </c>
    </row>
    <row r="24" spans="1:6" ht="15">
      <c r="A24" s="27">
        <v>4</v>
      </c>
      <c r="B24" s="46"/>
      <c r="C24" s="47"/>
      <c r="D24" s="48"/>
      <c r="E24" s="51">
        <f t="shared" si="0"/>
        <v>0</v>
      </c>
      <c r="F24" s="50">
        <f>IF('Meting 1'!$E24&lt;$E$6,"Deze radiator knijpen","Deze radiator verder open")</f>
        <v>0</v>
      </c>
    </row>
    <row r="25" spans="1:6" ht="15">
      <c r="A25" s="27">
        <v>5</v>
      </c>
      <c r="B25" s="46"/>
      <c r="C25" s="47"/>
      <c r="D25" s="48"/>
      <c r="E25" s="51">
        <f t="shared" si="0"/>
        <v>0</v>
      </c>
      <c r="F25" s="50">
        <f>IF('Meting 1'!$E25&lt;$E$6,"Deze radiator knijpen","Deze radiator verder open")</f>
        <v>0</v>
      </c>
    </row>
    <row r="26" spans="1:6" ht="15">
      <c r="A26" s="27">
        <v>6</v>
      </c>
      <c r="B26" s="46"/>
      <c r="C26" s="47"/>
      <c r="D26" s="48"/>
      <c r="E26" s="51">
        <f t="shared" si="0"/>
        <v>0</v>
      </c>
      <c r="F26" s="50">
        <f>IF('Meting 1'!$E26&lt;$E$6,"Deze radiator knijpen","Deze radiator verder open")</f>
        <v>0</v>
      </c>
    </row>
    <row r="27" spans="1:6" ht="15">
      <c r="A27" s="27">
        <v>7</v>
      </c>
      <c r="B27" s="46"/>
      <c r="C27" s="47"/>
      <c r="D27" s="48"/>
      <c r="E27" s="51">
        <f t="shared" si="0"/>
        <v>0</v>
      </c>
      <c r="F27" s="50">
        <f>IF('Meting 1'!$E27&lt;$E$6,"Deze radiator knijpen","Deze radiator verder open")</f>
        <v>0</v>
      </c>
    </row>
    <row r="28" spans="2:6" ht="15">
      <c r="B28" s="46"/>
      <c r="C28" s="47"/>
      <c r="D28" s="48"/>
      <c r="E28" s="51">
        <f t="shared" si="0"/>
        <v>0</v>
      </c>
      <c r="F28" s="50">
        <f>IF('Meting 1'!$E28&lt;$E$6,"Deze radiator knijpen","Deze radiator verder open")</f>
        <v>0</v>
      </c>
    </row>
    <row r="29" spans="2:6" ht="15">
      <c r="B29" s="52"/>
      <c r="C29" s="53"/>
      <c r="D29" s="54"/>
      <c r="E29" s="51">
        <f t="shared" si="0"/>
        <v>0</v>
      </c>
      <c r="F29" s="50">
        <f>IF('Meting 1'!$E29&lt;$E$6,"Deze radiator knijpen","Deze radiator verder open")</f>
        <v>0</v>
      </c>
    </row>
    <row r="30" spans="1:6" ht="15">
      <c r="A30" s="27">
        <v>1</v>
      </c>
      <c r="B30" s="46"/>
      <c r="C30" s="47"/>
      <c r="D30" s="48"/>
      <c r="E30" s="51">
        <f t="shared" si="0"/>
        <v>0</v>
      </c>
      <c r="F30" s="50">
        <f>IF('Meting 1'!$E30&lt;$E$6,"Deze radiator knijpen","Deze radiator verder open")</f>
        <v>0</v>
      </c>
    </row>
    <row r="31" spans="1:6" ht="15">
      <c r="A31" s="27">
        <v>2</v>
      </c>
      <c r="B31" s="46"/>
      <c r="C31" s="47"/>
      <c r="D31" s="48"/>
      <c r="E31" s="51">
        <f t="shared" si="0"/>
        <v>0</v>
      </c>
      <c r="F31" s="50">
        <f>IF('Meting 1'!$E31&lt;$E$6,"Deze radiator knijpen","Deze radiator verder open")</f>
        <v>0</v>
      </c>
    </row>
    <row r="32" spans="1:7" ht="15">
      <c r="A32" s="27">
        <v>3</v>
      </c>
      <c r="B32" s="46"/>
      <c r="C32" s="47"/>
      <c r="D32" s="48"/>
      <c r="E32" s="51">
        <f t="shared" si="0"/>
        <v>0</v>
      </c>
      <c r="F32" s="50">
        <f>IF('Meting 1'!$E32&lt;$E$6,"Deze radiator knijpen","Deze radiator verder open")</f>
        <v>0</v>
      </c>
      <c r="G32" s="55"/>
    </row>
    <row r="33" spans="1:9" ht="15">
      <c r="A33" s="27">
        <v>4</v>
      </c>
      <c r="B33" s="46"/>
      <c r="C33" s="47"/>
      <c r="D33" s="48"/>
      <c r="E33" s="51">
        <f t="shared" si="0"/>
        <v>0</v>
      </c>
      <c r="F33" s="50">
        <f>IF('Meting 1'!$E33&lt;$E$6,"Deze radiator knijpen","Deze radiator verder open")</f>
        <v>0</v>
      </c>
      <c r="G33" s="55"/>
      <c r="H33" s="55"/>
      <c r="I33" s="55"/>
    </row>
    <row r="34" spans="2:9" ht="15">
      <c r="B34" s="46"/>
      <c r="C34" s="47"/>
      <c r="D34" s="48"/>
      <c r="E34" s="51">
        <f t="shared" si="0"/>
        <v>0</v>
      </c>
      <c r="F34" s="50">
        <f>IF('Meting 1'!$E34&lt;$E$6,"Deze radiator knijpen","Deze radiator verder open")</f>
        <v>0</v>
      </c>
      <c r="G34" s="55"/>
      <c r="H34" s="55"/>
      <c r="I34" s="55"/>
    </row>
    <row r="35" spans="2:9" ht="15">
      <c r="B35" s="56"/>
      <c r="C35" s="57"/>
      <c r="D35" s="48"/>
      <c r="E35" s="58">
        <f t="shared" si="0"/>
        <v>0</v>
      </c>
      <c r="F35" s="59">
        <f>IF('Meting 1'!$E35&lt;$E$6,"Deze radiator knijpen","Deze radiator verder open")</f>
        <v>0</v>
      </c>
      <c r="G35" s="55"/>
      <c r="H35" s="55"/>
      <c r="I35" s="55"/>
    </row>
    <row r="36" spans="3:9" ht="15">
      <c r="C36" s="60"/>
      <c r="D36" s="61"/>
      <c r="E36" s="62"/>
      <c r="F36" s="63"/>
      <c r="G36" s="55"/>
      <c r="H36" s="55"/>
      <c r="I36" s="55"/>
    </row>
    <row r="37" spans="2:9" ht="21">
      <c r="B37" s="64" t="s">
        <v>36</v>
      </c>
      <c r="C37" s="47">
        <v>35</v>
      </c>
      <c r="D37" s="65">
        <v>29</v>
      </c>
      <c r="E37" s="66">
        <f>C37-D37</f>
        <v>6</v>
      </c>
      <c r="F37" s="67"/>
      <c r="G37" s="55"/>
      <c r="H37" s="55"/>
      <c r="I37" s="55"/>
    </row>
    <row r="38" spans="7:9" ht="15">
      <c r="G38" s="55"/>
      <c r="H38" s="55"/>
      <c r="I38" s="55"/>
    </row>
    <row r="39" spans="2:9" ht="22.5">
      <c r="B39" s="68" t="s">
        <v>37</v>
      </c>
      <c r="G39" s="55"/>
      <c r="H39" s="55"/>
      <c r="I39" s="55"/>
    </row>
    <row r="40" spans="2:9" ht="22.5">
      <c r="B40" s="68" t="s">
        <v>38</v>
      </c>
      <c r="G40" s="55"/>
      <c r="H40" s="55"/>
      <c r="I40" s="55"/>
    </row>
    <row r="42" spans="2:5" ht="15.75">
      <c r="B42" s="69"/>
      <c r="D42" s="70"/>
      <c r="E42" s="70"/>
    </row>
    <row r="43" spans="4:6" ht="15.75">
      <c r="D43" s="71"/>
      <c r="E43" s="71"/>
      <c r="F43" s="72"/>
    </row>
    <row r="44" ht="15.75">
      <c r="C44" s="73"/>
    </row>
    <row r="51" ht="15.75">
      <c r="F51" s="67"/>
    </row>
    <row r="52" ht="15.75">
      <c r="F52" s="74"/>
    </row>
    <row r="59" ht="15.75">
      <c r="B59" s="75"/>
    </row>
    <row r="132" ht="15.75">
      <c r="B132" s="28" t="s">
        <v>39</v>
      </c>
    </row>
  </sheetData>
  <sheetProtection selectLockedCells="1" selectUnlockedCells="1"/>
  <conditionalFormatting sqref="D42:E42 F51">
    <cfRule type="cellIs" priority="1" dxfId="0" operator="lessThan" stopIfTrue="1">
      <formula>$C$44</formula>
    </cfRule>
    <cfRule type="cellIs" priority="2" dxfId="1" operator="greaterThan" stopIfTrue="1">
      <formula>$C$44</formula>
    </cfRule>
  </conditionalFormatting>
  <conditionalFormatting sqref="E8:E35">
    <cfRule type="cellIs" priority="3" dxfId="0" operator="lessThan" stopIfTrue="1">
      <formula>$E$6</formula>
    </cfRule>
    <cfRule type="cellIs" priority="4" dxfId="1" operator="greaterThan" stopIfTrue="1">
      <formula>$E$6</formula>
    </cfRule>
  </conditionalFormatting>
  <conditionalFormatting sqref="E37">
    <cfRule type="cellIs" priority="5" dxfId="0" operator="greaterThan" stopIfTrue="1">
      <formula>20</formula>
    </cfRule>
    <cfRule type="cellIs" priority="6" dxfId="0" operator="lessThan" stopIfTrue="1">
      <formula>15</formula>
    </cfRule>
    <cfRule type="cellIs" priority="7" dxfId="1" operator="between" stopIfTrue="1">
      <formula>15</formula>
      <formula>20</formula>
    </cfRule>
  </conditionalFormatting>
  <conditionalFormatting sqref="F7:F35">
    <cfRule type="expression" priority="8" dxfId="1" stopIfTrue="1">
      <formula>NOT(ISERROR(SEARCH("Deze radiator verder open",F7)))</formula>
    </cfRule>
    <cfRule type="expression" priority="9" dxfId="0" stopIfTrue="1">
      <formula>NOT(ISERROR(SEARCH("Deze radiator knijpen",F7)))</formula>
    </cfRule>
  </conditionalFormatting>
  <conditionalFormatting sqref="E6">
    <cfRule type="cellIs" priority="10" dxfId="0" operator="lessThan" stopIfTrue="1">
      <formula>15</formula>
    </cfRule>
    <cfRule type="cellIs" priority="11" dxfId="0" operator="greaterThan" stopIfTrue="1">
      <formula>20</formula>
    </cfRule>
    <cfRule type="cellIs" priority="12" dxfId="1" operator="between" stopIfTrue="1">
      <formula>15</formula>
      <formula>20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13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8.7109375" style="27" customWidth="1"/>
    <col min="2" max="2" width="56.00390625" style="28" customWidth="1"/>
    <col min="3" max="3" width="10.57421875" style="27" customWidth="1"/>
    <col min="4" max="4" width="9.140625" style="27" customWidth="1"/>
    <col min="5" max="5" width="8.7109375" style="27" customWidth="1"/>
    <col min="6" max="6" width="25.140625" style="28" customWidth="1"/>
    <col min="7" max="7" width="8.00390625" style="28" customWidth="1"/>
    <col min="8" max="8" width="21.28125" style="28" customWidth="1"/>
    <col min="9" max="9" width="9.140625" style="28" customWidth="1"/>
    <col min="10" max="10" width="6.28125" style="28" customWidth="1"/>
    <col min="11" max="11" width="20.00390625" style="28" customWidth="1"/>
    <col min="12" max="12" width="8.57421875" style="28" customWidth="1"/>
    <col min="13" max="14" width="6.28125" style="28" customWidth="1"/>
    <col min="15" max="16384" width="8.7109375" style="28" customWidth="1"/>
  </cols>
  <sheetData>
    <row r="1" spans="2:3" ht="21">
      <c r="B1" s="29"/>
      <c r="C1" s="30"/>
    </row>
    <row r="2" spans="2:3" ht="21">
      <c r="B2" s="29" t="s">
        <v>18</v>
      </c>
      <c r="C2" s="30"/>
    </row>
    <row r="3" ht="15"/>
    <row r="4" spans="2:4" ht="15">
      <c r="B4" s="31" t="s">
        <v>19</v>
      </c>
      <c r="C4" s="32"/>
      <c r="D4" s="33"/>
    </row>
    <row r="5" ht="18.75" customHeight="1"/>
    <row r="6" spans="2:5" ht="15.75">
      <c r="B6" s="34" t="s">
        <v>20</v>
      </c>
      <c r="C6" s="35"/>
      <c r="D6" s="36"/>
      <c r="E6" s="37">
        <f>SUM(E8:E35)/COUNTIF(E8:E35,"&gt;0")</f>
        <v>5.8818181818181845</v>
      </c>
    </row>
    <row r="7" spans="2:6" ht="15">
      <c r="B7" s="38" t="s">
        <v>21</v>
      </c>
      <c r="C7" s="39" t="s">
        <v>22</v>
      </c>
      <c r="D7" s="39" t="s">
        <v>23</v>
      </c>
      <c r="E7" s="39" t="s">
        <v>24</v>
      </c>
      <c r="F7" s="40" t="s">
        <v>25</v>
      </c>
    </row>
    <row r="8" spans="2:6" ht="15">
      <c r="B8" s="41"/>
      <c r="C8" s="42">
        <v>34.7</v>
      </c>
      <c r="D8" s="43">
        <v>26</v>
      </c>
      <c r="E8" s="44">
        <f aca="true" t="shared" si="0" ref="E8:E35">C8-D8</f>
        <v>8.700000000000003</v>
      </c>
      <c r="F8" s="45">
        <f>IF('Meting 1'!$E8&lt;$E$6,"Deze radiator knijpen","Deze radiator verder open")</f>
        <v>0</v>
      </c>
    </row>
    <row r="9" spans="1:6" ht="15">
      <c r="A9" s="27">
        <v>1</v>
      </c>
      <c r="B9" s="46" t="s">
        <v>26</v>
      </c>
      <c r="C9" s="47">
        <v>34.7</v>
      </c>
      <c r="D9" s="48">
        <v>28</v>
      </c>
      <c r="E9" s="49">
        <f t="shared" si="0"/>
        <v>6.700000000000003</v>
      </c>
      <c r="F9" s="50">
        <f>IF('Meting 1'!$E9&lt;$E$6,"Deze radiator knijpen","Deze radiator verder open")</f>
        <v>0</v>
      </c>
    </row>
    <row r="10" spans="1:6" ht="15">
      <c r="A10" s="27">
        <v>2</v>
      </c>
      <c r="B10" s="46" t="s">
        <v>27</v>
      </c>
      <c r="C10" s="47">
        <v>34.7</v>
      </c>
      <c r="D10" s="48">
        <v>30</v>
      </c>
      <c r="E10" s="49">
        <f t="shared" si="0"/>
        <v>4.700000000000003</v>
      </c>
      <c r="F10" s="50">
        <f>IF('Meting 1'!$E10&lt;$E$6,"Deze radiator knijpen","Deze radiator verder open")</f>
        <v>0</v>
      </c>
    </row>
    <row r="11" spans="1:6" ht="15">
      <c r="A11" s="27">
        <v>3</v>
      </c>
      <c r="B11" s="46" t="s">
        <v>28</v>
      </c>
      <c r="C11" s="47">
        <v>34.7</v>
      </c>
      <c r="D11" s="48">
        <v>32</v>
      </c>
      <c r="E11" s="49">
        <f t="shared" si="0"/>
        <v>2.700000000000003</v>
      </c>
      <c r="F11" s="50">
        <f>IF('Meting 1'!$E11&lt;$E$6,"Deze radiator knijpen","Deze radiator verder open")</f>
        <v>0</v>
      </c>
    </row>
    <row r="12" spans="1:6" ht="15">
      <c r="A12" s="27">
        <v>4</v>
      </c>
      <c r="B12" s="46" t="s">
        <v>29</v>
      </c>
      <c r="C12" s="47">
        <v>34.7</v>
      </c>
      <c r="D12" s="48">
        <v>31</v>
      </c>
      <c r="E12" s="49">
        <f t="shared" si="0"/>
        <v>3.700000000000003</v>
      </c>
      <c r="F12" s="50">
        <f>IF('Meting 1'!$E12&lt;$E$6,"Deze radiator knijpen","Deze radiator verder open")</f>
        <v>0</v>
      </c>
    </row>
    <row r="13" spans="1:6" ht="15">
      <c r="A13" s="27">
        <v>5</v>
      </c>
      <c r="B13" s="46" t="s">
        <v>30</v>
      </c>
      <c r="C13" s="47">
        <v>34.7</v>
      </c>
      <c r="D13" s="48">
        <v>33</v>
      </c>
      <c r="E13" s="49">
        <f t="shared" si="0"/>
        <v>1.7000000000000028</v>
      </c>
      <c r="F13" s="50">
        <f>IF('Meting 1'!$E13&lt;$E$6,"Deze radiator knijpen","Deze radiator verder open")</f>
        <v>0</v>
      </c>
    </row>
    <row r="14" spans="1:6" ht="15">
      <c r="A14" s="27">
        <v>6</v>
      </c>
      <c r="B14" s="46" t="s">
        <v>31</v>
      </c>
      <c r="C14" s="47">
        <v>34.7</v>
      </c>
      <c r="D14" s="48">
        <v>32</v>
      </c>
      <c r="E14" s="51">
        <f t="shared" si="0"/>
        <v>2.700000000000003</v>
      </c>
      <c r="F14" s="50">
        <f>IF('Meting 1'!$E14&lt;$E$6,"Deze radiator knijpen","Deze radiator verder open")</f>
        <v>0</v>
      </c>
    </row>
    <row r="15" spans="1:6" ht="15">
      <c r="A15" s="27">
        <v>7</v>
      </c>
      <c r="B15" s="46" t="s">
        <v>32</v>
      </c>
      <c r="C15" s="47">
        <v>34.7</v>
      </c>
      <c r="D15" s="48">
        <v>22</v>
      </c>
      <c r="E15" s="51">
        <f t="shared" si="0"/>
        <v>12.700000000000003</v>
      </c>
      <c r="F15" s="50">
        <f>IF('Meting 1'!$E15&lt;$E$6,"Deze radiator knijpen","Deze radiator verder open")</f>
        <v>0</v>
      </c>
    </row>
    <row r="16" spans="1:6" ht="15">
      <c r="A16" s="27">
        <v>8</v>
      </c>
      <c r="B16" s="46" t="s">
        <v>33</v>
      </c>
      <c r="C16" s="47">
        <v>34.7</v>
      </c>
      <c r="D16" s="48">
        <v>23</v>
      </c>
      <c r="E16" s="51">
        <f t="shared" si="0"/>
        <v>11.700000000000003</v>
      </c>
      <c r="F16" s="50">
        <f>IF('Meting 1'!$E16&lt;$E$6,"Deze radiator knijpen","Deze radiator verder open")</f>
        <v>0</v>
      </c>
    </row>
    <row r="17" spans="1:6" ht="15">
      <c r="A17" s="27">
        <v>9</v>
      </c>
      <c r="B17" s="46" t="s">
        <v>34</v>
      </c>
      <c r="C17" s="47">
        <v>34.7</v>
      </c>
      <c r="D17" s="48">
        <v>32</v>
      </c>
      <c r="E17" s="51">
        <f t="shared" si="0"/>
        <v>2.700000000000003</v>
      </c>
      <c r="F17" s="50">
        <f>IF('Meting 1'!$E17&lt;$E$6,"Deze radiator knijpen","Deze radiator verder open")</f>
        <v>0</v>
      </c>
    </row>
    <row r="18" spans="1:6" ht="15">
      <c r="A18" s="27">
        <v>10</v>
      </c>
      <c r="B18" s="46" t="s">
        <v>35</v>
      </c>
      <c r="C18" s="47">
        <v>34.7</v>
      </c>
      <c r="D18" s="48">
        <v>28</v>
      </c>
      <c r="E18" s="51">
        <f t="shared" si="0"/>
        <v>6.700000000000003</v>
      </c>
      <c r="F18" s="50">
        <f>IF('Meting 1'!$E18&lt;$E$6,"Deze radiator knijpen","Deze radiator verder open")</f>
        <v>0</v>
      </c>
    </row>
    <row r="19" spans="2:6" ht="15">
      <c r="B19" s="46"/>
      <c r="C19" s="47"/>
      <c r="D19" s="48"/>
      <c r="E19" s="51">
        <f t="shared" si="0"/>
        <v>0</v>
      </c>
      <c r="F19" s="50">
        <f>IF('Meting 1'!$E19&lt;$E$6,"Deze radiator knijpen","Deze radiator verder open")</f>
        <v>0</v>
      </c>
    </row>
    <row r="20" spans="2:6" ht="15">
      <c r="B20" s="52"/>
      <c r="C20" s="53"/>
      <c r="D20" s="54"/>
      <c r="E20" s="51">
        <f t="shared" si="0"/>
        <v>0</v>
      </c>
      <c r="F20" s="50">
        <f>IF('Meting 1'!$E20&lt;$E$6,"Deze radiator knijpen","Deze radiator verder open")</f>
        <v>0</v>
      </c>
    </row>
    <row r="21" spans="1:6" ht="15">
      <c r="A21" s="27">
        <v>1</v>
      </c>
      <c r="B21" s="46"/>
      <c r="C21" s="47"/>
      <c r="D21" s="48"/>
      <c r="E21" s="51">
        <f t="shared" si="0"/>
        <v>0</v>
      </c>
      <c r="F21" s="50">
        <f>IF('Meting 1'!$E21&lt;$E$6,"Deze radiator knijpen","Deze radiator verder open")</f>
        <v>0</v>
      </c>
    </row>
    <row r="22" spans="1:6" ht="15">
      <c r="A22" s="27">
        <v>2</v>
      </c>
      <c r="B22" s="46"/>
      <c r="C22" s="47"/>
      <c r="D22" s="48"/>
      <c r="E22" s="51">
        <f t="shared" si="0"/>
        <v>0</v>
      </c>
      <c r="F22" s="50">
        <f>IF('Meting 1'!$E22&lt;$E$6,"Deze radiator knijpen","Deze radiator verder open")</f>
        <v>0</v>
      </c>
    </row>
    <row r="23" spans="1:6" ht="15">
      <c r="A23" s="27">
        <v>3</v>
      </c>
      <c r="B23" s="46"/>
      <c r="C23" s="47"/>
      <c r="D23" s="48"/>
      <c r="E23" s="51">
        <f t="shared" si="0"/>
        <v>0</v>
      </c>
      <c r="F23" s="50">
        <f>IF('Meting 1'!$E23&lt;$E$6,"Deze radiator knijpen","Deze radiator verder open")</f>
        <v>0</v>
      </c>
    </row>
    <row r="24" spans="1:6" ht="15">
      <c r="A24" s="27">
        <v>4</v>
      </c>
      <c r="B24" s="46"/>
      <c r="C24" s="47"/>
      <c r="D24" s="48"/>
      <c r="E24" s="51">
        <f t="shared" si="0"/>
        <v>0</v>
      </c>
      <c r="F24" s="50">
        <f>IF('Meting 1'!$E24&lt;$E$6,"Deze radiator knijpen","Deze radiator verder open")</f>
        <v>0</v>
      </c>
    </row>
    <row r="25" spans="1:6" ht="15">
      <c r="A25" s="27">
        <v>5</v>
      </c>
      <c r="B25" s="46"/>
      <c r="C25" s="47"/>
      <c r="D25" s="48"/>
      <c r="E25" s="51">
        <f t="shared" si="0"/>
        <v>0</v>
      </c>
      <c r="F25" s="50">
        <f>IF('Meting 1'!$E25&lt;$E$6,"Deze radiator knijpen","Deze radiator verder open")</f>
        <v>0</v>
      </c>
    </row>
    <row r="26" spans="1:6" ht="15">
      <c r="A26" s="27">
        <v>6</v>
      </c>
      <c r="B26" s="46"/>
      <c r="C26" s="47"/>
      <c r="D26" s="48"/>
      <c r="E26" s="51">
        <f t="shared" si="0"/>
        <v>0</v>
      </c>
      <c r="F26" s="50">
        <f>IF('Meting 1'!$E26&lt;$E$6,"Deze radiator knijpen","Deze radiator verder open")</f>
        <v>0</v>
      </c>
    </row>
    <row r="27" spans="1:6" ht="15">
      <c r="A27" s="27">
        <v>7</v>
      </c>
      <c r="B27" s="46"/>
      <c r="C27" s="47"/>
      <c r="D27" s="48"/>
      <c r="E27" s="51">
        <f t="shared" si="0"/>
        <v>0</v>
      </c>
      <c r="F27" s="50">
        <f>IF('Meting 1'!$E27&lt;$E$6,"Deze radiator knijpen","Deze radiator verder open")</f>
        <v>0</v>
      </c>
    </row>
    <row r="28" spans="2:6" ht="15">
      <c r="B28" s="46"/>
      <c r="C28" s="47"/>
      <c r="D28" s="48"/>
      <c r="E28" s="51">
        <f t="shared" si="0"/>
        <v>0</v>
      </c>
      <c r="F28" s="50">
        <f>IF('Meting 1'!$E28&lt;$E$6,"Deze radiator knijpen","Deze radiator verder open")</f>
        <v>0</v>
      </c>
    </row>
    <row r="29" spans="2:6" ht="15">
      <c r="B29" s="52"/>
      <c r="C29" s="53"/>
      <c r="D29" s="54"/>
      <c r="E29" s="51">
        <f t="shared" si="0"/>
        <v>0</v>
      </c>
      <c r="F29" s="50">
        <f>IF('Meting 1'!$E29&lt;$E$6,"Deze radiator knijpen","Deze radiator verder open")</f>
        <v>0</v>
      </c>
    </row>
    <row r="30" spans="1:6" ht="15">
      <c r="A30" s="27">
        <v>1</v>
      </c>
      <c r="B30" s="46"/>
      <c r="C30" s="47"/>
      <c r="D30" s="48"/>
      <c r="E30" s="51">
        <f t="shared" si="0"/>
        <v>0</v>
      </c>
      <c r="F30" s="50">
        <f>IF('Meting 1'!$E30&lt;$E$6,"Deze radiator knijpen","Deze radiator verder open")</f>
        <v>0</v>
      </c>
    </row>
    <row r="31" spans="1:6" ht="15">
      <c r="A31" s="27">
        <v>2</v>
      </c>
      <c r="B31" s="46"/>
      <c r="C31" s="47"/>
      <c r="D31" s="48"/>
      <c r="E31" s="51">
        <f t="shared" si="0"/>
        <v>0</v>
      </c>
      <c r="F31" s="50">
        <f>IF('Meting 1'!$E31&lt;$E$6,"Deze radiator knijpen","Deze radiator verder open")</f>
        <v>0</v>
      </c>
    </row>
    <row r="32" spans="1:7" ht="15">
      <c r="A32" s="27">
        <v>3</v>
      </c>
      <c r="B32" s="46"/>
      <c r="C32" s="47"/>
      <c r="D32" s="48"/>
      <c r="E32" s="51">
        <f t="shared" si="0"/>
        <v>0</v>
      </c>
      <c r="F32" s="50">
        <f>IF('Meting 1'!$E32&lt;$E$6,"Deze radiator knijpen","Deze radiator verder open")</f>
        <v>0</v>
      </c>
      <c r="G32" s="55"/>
    </row>
    <row r="33" spans="1:9" ht="15">
      <c r="A33" s="27">
        <v>4</v>
      </c>
      <c r="B33" s="46"/>
      <c r="C33" s="47"/>
      <c r="D33" s="48"/>
      <c r="E33" s="51">
        <f t="shared" si="0"/>
        <v>0</v>
      </c>
      <c r="F33" s="50">
        <f>IF('Meting 1'!$E33&lt;$E$6,"Deze radiator knijpen","Deze radiator verder open")</f>
        <v>0</v>
      </c>
      <c r="G33" s="55"/>
      <c r="H33" s="55"/>
      <c r="I33" s="55"/>
    </row>
    <row r="34" spans="2:9" ht="15">
      <c r="B34" s="46"/>
      <c r="C34" s="47"/>
      <c r="D34" s="48"/>
      <c r="E34" s="51">
        <f t="shared" si="0"/>
        <v>0</v>
      </c>
      <c r="F34" s="50">
        <f>IF('Meting 1'!$E34&lt;$E$6,"Deze radiator knijpen","Deze radiator verder open")</f>
        <v>0</v>
      </c>
      <c r="G34" s="55"/>
      <c r="H34" s="55"/>
      <c r="I34" s="55"/>
    </row>
    <row r="35" spans="2:9" ht="15">
      <c r="B35" s="56"/>
      <c r="C35" s="57"/>
      <c r="D35" s="48"/>
      <c r="E35" s="58">
        <f t="shared" si="0"/>
        <v>0</v>
      </c>
      <c r="F35" s="59">
        <f>IF('Meting 1'!$E35&lt;$E$6,"Deze radiator knijpen","Deze radiator verder open")</f>
        <v>0</v>
      </c>
      <c r="G35" s="55"/>
      <c r="H35" s="55"/>
      <c r="I35" s="55"/>
    </row>
    <row r="36" spans="3:9" ht="15">
      <c r="C36" s="60"/>
      <c r="D36" s="61"/>
      <c r="E36" s="62"/>
      <c r="F36" s="63"/>
      <c r="G36" s="55"/>
      <c r="H36" s="55"/>
      <c r="I36" s="55"/>
    </row>
    <row r="37" spans="2:9" ht="21">
      <c r="B37" s="64" t="s">
        <v>36</v>
      </c>
      <c r="C37" s="47">
        <v>35</v>
      </c>
      <c r="D37" s="65">
        <v>29</v>
      </c>
      <c r="E37" s="66">
        <f>C37-D37</f>
        <v>6</v>
      </c>
      <c r="F37" s="67"/>
      <c r="G37" s="55"/>
      <c r="H37" s="55"/>
      <c r="I37" s="55"/>
    </row>
    <row r="38" spans="7:9" ht="15">
      <c r="G38" s="55"/>
      <c r="H38" s="55"/>
      <c r="I38" s="55"/>
    </row>
    <row r="39" spans="2:9" ht="22.5">
      <c r="B39" s="68" t="s">
        <v>37</v>
      </c>
      <c r="G39" s="55"/>
      <c r="H39" s="55"/>
      <c r="I39" s="55"/>
    </row>
    <row r="40" spans="2:9" ht="22.5">
      <c r="B40" s="68" t="s">
        <v>38</v>
      </c>
      <c r="G40" s="55"/>
      <c r="H40" s="55"/>
      <c r="I40" s="55"/>
    </row>
    <row r="42" spans="2:5" ht="15.75">
      <c r="B42" s="69"/>
      <c r="D42" s="70"/>
      <c r="E42" s="70"/>
    </row>
    <row r="43" spans="4:6" ht="15.75">
      <c r="D43" s="71"/>
      <c r="E43" s="71"/>
      <c r="F43" s="72"/>
    </row>
    <row r="44" ht="15.75">
      <c r="C44" s="73"/>
    </row>
    <row r="51" ht="15.75">
      <c r="F51" s="67"/>
    </row>
    <row r="52" ht="15.75">
      <c r="F52" s="74"/>
    </row>
    <row r="59" ht="15.75">
      <c r="B59" s="75"/>
    </row>
    <row r="132" ht="15.75">
      <c r="B132" s="28" t="s">
        <v>39</v>
      </c>
    </row>
  </sheetData>
  <sheetProtection selectLockedCells="1" selectUnlockedCells="1"/>
  <conditionalFormatting sqref="D42:E42 F51">
    <cfRule type="cellIs" priority="1" dxfId="0" operator="lessThan" stopIfTrue="1">
      <formula>$C$44</formula>
    </cfRule>
    <cfRule type="cellIs" priority="2" dxfId="1" operator="greaterThan" stopIfTrue="1">
      <formula>$C$44</formula>
    </cfRule>
  </conditionalFormatting>
  <conditionalFormatting sqref="E8:E35">
    <cfRule type="cellIs" priority="3" dxfId="0" operator="lessThan" stopIfTrue="1">
      <formula>$E$6</formula>
    </cfRule>
    <cfRule type="cellIs" priority="4" dxfId="1" operator="greaterThan" stopIfTrue="1">
      <formula>$E$6</formula>
    </cfRule>
  </conditionalFormatting>
  <conditionalFormatting sqref="E37">
    <cfRule type="cellIs" priority="5" dxfId="0" operator="greaterThan" stopIfTrue="1">
      <formula>20</formula>
    </cfRule>
    <cfRule type="cellIs" priority="6" dxfId="0" operator="lessThan" stopIfTrue="1">
      <formula>15</formula>
    </cfRule>
    <cfRule type="cellIs" priority="7" dxfId="1" operator="between" stopIfTrue="1">
      <formula>15</formula>
      <formula>20</formula>
    </cfRule>
  </conditionalFormatting>
  <conditionalFormatting sqref="F7:F35">
    <cfRule type="expression" priority="8" dxfId="1" stopIfTrue="1">
      <formula>NOT(ISERROR(SEARCH("Deze radiator verder open",F7)))</formula>
    </cfRule>
    <cfRule type="expression" priority="9" dxfId="0" stopIfTrue="1">
      <formula>NOT(ISERROR(SEARCH("Deze radiator knijpen",F7)))</formula>
    </cfRule>
  </conditionalFormatting>
  <conditionalFormatting sqref="E6">
    <cfRule type="cellIs" priority="10" dxfId="0" operator="lessThan" stopIfTrue="1">
      <formula>15</formula>
    </cfRule>
    <cfRule type="cellIs" priority="11" dxfId="0" operator="greaterThan" stopIfTrue="1">
      <formula>20</formula>
    </cfRule>
    <cfRule type="cellIs" priority="12" dxfId="1" operator="between" stopIfTrue="1">
      <formula>15</formula>
      <formula>20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13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8.7109375" style="27" customWidth="1"/>
    <col min="2" max="2" width="56.00390625" style="28" customWidth="1"/>
    <col min="3" max="3" width="10.57421875" style="27" customWidth="1"/>
    <col min="4" max="4" width="9.140625" style="27" customWidth="1"/>
    <col min="5" max="5" width="8.7109375" style="27" customWidth="1"/>
    <col min="6" max="6" width="25.140625" style="28" customWidth="1"/>
    <col min="7" max="7" width="8.00390625" style="28" customWidth="1"/>
    <col min="8" max="8" width="21.28125" style="28" customWidth="1"/>
    <col min="9" max="9" width="9.140625" style="28" customWidth="1"/>
    <col min="10" max="10" width="6.28125" style="28" customWidth="1"/>
    <col min="11" max="11" width="20.00390625" style="28" customWidth="1"/>
    <col min="12" max="12" width="8.57421875" style="28" customWidth="1"/>
    <col min="13" max="14" width="6.28125" style="28" customWidth="1"/>
    <col min="15" max="16384" width="8.7109375" style="28" customWidth="1"/>
  </cols>
  <sheetData>
    <row r="1" spans="2:3" ht="21">
      <c r="B1" s="29"/>
      <c r="C1" s="30"/>
    </row>
    <row r="2" spans="2:3" ht="21">
      <c r="B2" s="29" t="s">
        <v>18</v>
      </c>
      <c r="C2" s="30"/>
    </row>
    <row r="3" ht="15"/>
    <row r="4" spans="2:4" ht="15">
      <c r="B4" s="31" t="s">
        <v>19</v>
      </c>
      <c r="C4" s="32"/>
      <c r="D4" s="33"/>
    </row>
    <row r="5" ht="18.75" customHeight="1"/>
    <row r="6" spans="2:5" ht="15.75">
      <c r="B6" s="34" t="s">
        <v>20</v>
      </c>
      <c r="C6" s="35"/>
      <c r="D6" s="36"/>
      <c r="E6" s="37">
        <f>SUM(E8:E35)/COUNTIF(E8:E35,"&gt;0")</f>
        <v>5.8818181818181845</v>
      </c>
    </row>
    <row r="7" spans="2:6" ht="15">
      <c r="B7" s="38" t="s">
        <v>21</v>
      </c>
      <c r="C7" s="39" t="s">
        <v>22</v>
      </c>
      <c r="D7" s="39" t="s">
        <v>23</v>
      </c>
      <c r="E7" s="39" t="s">
        <v>24</v>
      </c>
      <c r="F7" s="40" t="s">
        <v>25</v>
      </c>
    </row>
    <row r="8" spans="2:6" ht="15">
      <c r="B8" s="41"/>
      <c r="C8" s="42">
        <v>34.7</v>
      </c>
      <c r="D8" s="43">
        <v>26</v>
      </c>
      <c r="E8" s="44">
        <f aca="true" t="shared" si="0" ref="E8:E35">C8-D8</f>
        <v>8.700000000000003</v>
      </c>
      <c r="F8" s="45">
        <f>IF('Meting 1'!$E8&lt;$E$6,"Deze radiator knijpen","Deze radiator verder open")</f>
        <v>0</v>
      </c>
    </row>
    <row r="9" spans="1:6" ht="15">
      <c r="A9" s="27">
        <v>1</v>
      </c>
      <c r="B9" s="46" t="s">
        <v>26</v>
      </c>
      <c r="C9" s="47">
        <v>34.7</v>
      </c>
      <c r="D9" s="48">
        <v>28</v>
      </c>
      <c r="E9" s="49">
        <f t="shared" si="0"/>
        <v>6.700000000000003</v>
      </c>
      <c r="F9" s="50">
        <f>IF('Meting 1'!$E9&lt;$E$6,"Deze radiator knijpen","Deze radiator verder open")</f>
        <v>0</v>
      </c>
    </row>
    <row r="10" spans="1:6" ht="15">
      <c r="A10" s="27">
        <v>2</v>
      </c>
      <c r="B10" s="46" t="s">
        <v>27</v>
      </c>
      <c r="C10" s="47">
        <v>34.7</v>
      </c>
      <c r="D10" s="48">
        <v>30</v>
      </c>
      <c r="E10" s="49">
        <f t="shared" si="0"/>
        <v>4.700000000000003</v>
      </c>
      <c r="F10" s="50">
        <f>IF('Meting 1'!$E10&lt;$E$6,"Deze radiator knijpen","Deze radiator verder open")</f>
        <v>0</v>
      </c>
    </row>
    <row r="11" spans="1:6" ht="15">
      <c r="A11" s="27">
        <v>3</v>
      </c>
      <c r="B11" s="46" t="s">
        <v>28</v>
      </c>
      <c r="C11" s="47">
        <v>34.7</v>
      </c>
      <c r="D11" s="48">
        <v>32</v>
      </c>
      <c r="E11" s="49">
        <f t="shared" si="0"/>
        <v>2.700000000000003</v>
      </c>
      <c r="F11" s="50">
        <f>IF('Meting 1'!$E11&lt;$E$6,"Deze radiator knijpen","Deze radiator verder open")</f>
        <v>0</v>
      </c>
    </row>
    <row r="12" spans="1:6" ht="15">
      <c r="A12" s="27">
        <v>4</v>
      </c>
      <c r="B12" s="46" t="s">
        <v>29</v>
      </c>
      <c r="C12" s="47">
        <v>34.7</v>
      </c>
      <c r="D12" s="48">
        <v>31</v>
      </c>
      <c r="E12" s="49">
        <f t="shared" si="0"/>
        <v>3.700000000000003</v>
      </c>
      <c r="F12" s="50">
        <f>IF('Meting 1'!$E12&lt;$E$6,"Deze radiator knijpen","Deze radiator verder open")</f>
        <v>0</v>
      </c>
    </row>
    <row r="13" spans="1:6" ht="15">
      <c r="A13" s="27">
        <v>5</v>
      </c>
      <c r="B13" s="46" t="s">
        <v>30</v>
      </c>
      <c r="C13" s="47">
        <v>34.7</v>
      </c>
      <c r="D13" s="48">
        <v>33</v>
      </c>
      <c r="E13" s="49">
        <f t="shared" si="0"/>
        <v>1.7000000000000028</v>
      </c>
      <c r="F13" s="50">
        <f>IF('Meting 1'!$E13&lt;$E$6,"Deze radiator knijpen","Deze radiator verder open")</f>
        <v>0</v>
      </c>
    </row>
    <row r="14" spans="1:6" ht="15">
      <c r="A14" s="27">
        <v>6</v>
      </c>
      <c r="B14" s="46" t="s">
        <v>31</v>
      </c>
      <c r="C14" s="47">
        <v>34.7</v>
      </c>
      <c r="D14" s="48">
        <v>32</v>
      </c>
      <c r="E14" s="51">
        <f t="shared" si="0"/>
        <v>2.700000000000003</v>
      </c>
      <c r="F14" s="50">
        <f>IF('Meting 1'!$E14&lt;$E$6,"Deze radiator knijpen","Deze radiator verder open")</f>
        <v>0</v>
      </c>
    </row>
    <row r="15" spans="1:6" ht="15">
      <c r="A15" s="27">
        <v>7</v>
      </c>
      <c r="B15" s="46" t="s">
        <v>32</v>
      </c>
      <c r="C15" s="47">
        <v>34.7</v>
      </c>
      <c r="D15" s="48">
        <v>22</v>
      </c>
      <c r="E15" s="51">
        <f t="shared" si="0"/>
        <v>12.700000000000003</v>
      </c>
      <c r="F15" s="50">
        <f>IF('Meting 1'!$E15&lt;$E$6,"Deze radiator knijpen","Deze radiator verder open")</f>
        <v>0</v>
      </c>
    </row>
    <row r="16" spans="1:6" ht="15">
      <c r="A16" s="27">
        <v>8</v>
      </c>
      <c r="B16" s="46" t="s">
        <v>33</v>
      </c>
      <c r="C16" s="47">
        <v>34.7</v>
      </c>
      <c r="D16" s="48">
        <v>23</v>
      </c>
      <c r="E16" s="51">
        <f t="shared" si="0"/>
        <v>11.700000000000003</v>
      </c>
      <c r="F16" s="50">
        <f>IF('Meting 1'!$E16&lt;$E$6,"Deze radiator knijpen","Deze radiator verder open")</f>
        <v>0</v>
      </c>
    </row>
    <row r="17" spans="1:6" ht="15">
      <c r="A17" s="27">
        <v>9</v>
      </c>
      <c r="B17" s="46" t="s">
        <v>34</v>
      </c>
      <c r="C17" s="47">
        <v>34.7</v>
      </c>
      <c r="D17" s="48">
        <v>32</v>
      </c>
      <c r="E17" s="51">
        <f t="shared" si="0"/>
        <v>2.700000000000003</v>
      </c>
      <c r="F17" s="50">
        <f>IF('Meting 1'!$E17&lt;$E$6,"Deze radiator knijpen","Deze radiator verder open")</f>
        <v>0</v>
      </c>
    </row>
    <row r="18" spans="1:6" ht="15">
      <c r="A18" s="27">
        <v>10</v>
      </c>
      <c r="B18" s="46" t="s">
        <v>35</v>
      </c>
      <c r="C18" s="47">
        <v>34.7</v>
      </c>
      <c r="D18" s="48">
        <v>28</v>
      </c>
      <c r="E18" s="51">
        <f t="shared" si="0"/>
        <v>6.700000000000003</v>
      </c>
      <c r="F18" s="50">
        <f>IF('Meting 1'!$E18&lt;$E$6,"Deze radiator knijpen","Deze radiator verder open")</f>
        <v>0</v>
      </c>
    </row>
    <row r="19" spans="2:6" ht="15">
      <c r="B19" s="46"/>
      <c r="C19" s="47"/>
      <c r="D19" s="48"/>
      <c r="E19" s="51">
        <f t="shared" si="0"/>
        <v>0</v>
      </c>
      <c r="F19" s="50">
        <f>IF('Meting 1'!$E19&lt;$E$6,"Deze radiator knijpen","Deze radiator verder open")</f>
        <v>0</v>
      </c>
    </row>
    <row r="20" spans="2:6" ht="15">
      <c r="B20" s="52"/>
      <c r="C20" s="53"/>
      <c r="D20" s="54"/>
      <c r="E20" s="51">
        <f t="shared" si="0"/>
        <v>0</v>
      </c>
      <c r="F20" s="50">
        <f>IF('Meting 1'!$E20&lt;$E$6,"Deze radiator knijpen","Deze radiator verder open")</f>
        <v>0</v>
      </c>
    </row>
    <row r="21" spans="1:6" ht="15">
      <c r="A21" s="27">
        <v>1</v>
      </c>
      <c r="B21" s="46"/>
      <c r="C21" s="47"/>
      <c r="D21" s="48"/>
      <c r="E21" s="51">
        <f t="shared" si="0"/>
        <v>0</v>
      </c>
      <c r="F21" s="50">
        <f>IF('Meting 1'!$E21&lt;$E$6,"Deze radiator knijpen","Deze radiator verder open")</f>
        <v>0</v>
      </c>
    </row>
    <row r="22" spans="1:6" ht="15">
      <c r="A22" s="27">
        <v>2</v>
      </c>
      <c r="B22" s="46"/>
      <c r="C22" s="47"/>
      <c r="D22" s="48"/>
      <c r="E22" s="51">
        <f t="shared" si="0"/>
        <v>0</v>
      </c>
      <c r="F22" s="50">
        <f>IF('Meting 1'!$E22&lt;$E$6,"Deze radiator knijpen","Deze radiator verder open")</f>
        <v>0</v>
      </c>
    </row>
    <row r="23" spans="1:6" ht="15">
      <c r="A23" s="27">
        <v>3</v>
      </c>
      <c r="B23" s="46"/>
      <c r="C23" s="47"/>
      <c r="D23" s="48"/>
      <c r="E23" s="51">
        <f t="shared" si="0"/>
        <v>0</v>
      </c>
      <c r="F23" s="50">
        <f>IF('Meting 1'!$E23&lt;$E$6,"Deze radiator knijpen","Deze radiator verder open")</f>
        <v>0</v>
      </c>
    </row>
    <row r="24" spans="1:6" ht="15">
      <c r="A24" s="27">
        <v>4</v>
      </c>
      <c r="B24" s="46"/>
      <c r="C24" s="47"/>
      <c r="D24" s="48"/>
      <c r="E24" s="51">
        <f t="shared" si="0"/>
        <v>0</v>
      </c>
      <c r="F24" s="50">
        <f>IF('Meting 1'!$E24&lt;$E$6,"Deze radiator knijpen","Deze radiator verder open")</f>
        <v>0</v>
      </c>
    </row>
    <row r="25" spans="1:6" ht="15">
      <c r="A25" s="27">
        <v>5</v>
      </c>
      <c r="B25" s="46"/>
      <c r="C25" s="47"/>
      <c r="D25" s="48"/>
      <c r="E25" s="51">
        <f t="shared" si="0"/>
        <v>0</v>
      </c>
      <c r="F25" s="50">
        <f>IF('Meting 1'!$E25&lt;$E$6,"Deze radiator knijpen","Deze radiator verder open")</f>
        <v>0</v>
      </c>
    </row>
    <row r="26" spans="1:6" ht="15">
      <c r="A26" s="27">
        <v>6</v>
      </c>
      <c r="B26" s="46"/>
      <c r="C26" s="47"/>
      <c r="D26" s="48"/>
      <c r="E26" s="51">
        <f t="shared" si="0"/>
        <v>0</v>
      </c>
      <c r="F26" s="50">
        <f>IF('Meting 1'!$E26&lt;$E$6,"Deze radiator knijpen","Deze radiator verder open")</f>
        <v>0</v>
      </c>
    </row>
    <row r="27" spans="1:6" ht="15">
      <c r="A27" s="27">
        <v>7</v>
      </c>
      <c r="B27" s="46"/>
      <c r="C27" s="47"/>
      <c r="D27" s="48"/>
      <c r="E27" s="51">
        <f t="shared" si="0"/>
        <v>0</v>
      </c>
      <c r="F27" s="50">
        <f>IF('Meting 1'!$E27&lt;$E$6,"Deze radiator knijpen","Deze radiator verder open")</f>
        <v>0</v>
      </c>
    </row>
    <row r="28" spans="2:6" ht="15">
      <c r="B28" s="46"/>
      <c r="C28" s="47"/>
      <c r="D28" s="48"/>
      <c r="E28" s="51">
        <f t="shared" si="0"/>
        <v>0</v>
      </c>
      <c r="F28" s="50">
        <f>IF('Meting 1'!$E28&lt;$E$6,"Deze radiator knijpen","Deze radiator verder open")</f>
        <v>0</v>
      </c>
    </row>
    <row r="29" spans="2:6" ht="15">
      <c r="B29" s="52"/>
      <c r="C29" s="53"/>
      <c r="D29" s="54"/>
      <c r="E29" s="51">
        <f t="shared" si="0"/>
        <v>0</v>
      </c>
      <c r="F29" s="50">
        <f>IF('Meting 1'!$E29&lt;$E$6,"Deze radiator knijpen","Deze radiator verder open")</f>
        <v>0</v>
      </c>
    </row>
    <row r="30" spans="1:6" ht="15">
      <c r="A30" s="27">
        <v>1</v>
      </c>
      <c r="B30" s="46"/>
      <c r="C30" s="47"/>
      <c r="D30" s="48"/>
      <c r="E30" s="51">
        <f t="shared" si="0"/>
        <v>0</v>
      </c>
      <c r="F30" s="50">
        <f>IF('Meting 1'!$E30&lt;$E$6,"Deze radiator knijpen","Deze radiator verder open")</f>
        <v>0</v>
      </c>
    </row>
    <row r="31" spans="1:6" ht="15">
      <c r="A31" s="27">
        <v>2</v>
      </c>
      <c r="B31" s="46"/>
      <c r="C31" s="47"/>
      <c r="D31" s="48"/>
      <c r="E31" s="51">
        <f t="shared" si="0"/>
        <v>0</v>
      </c>
      <c r="F31" s="50">
        <f>IF('Meting 1'!$E31&lt;$E$6,"Deze radiator knijpen","Deze radiator verder open")</f>
        <v>0</v>
      </c>
    </row>
    <row r="32" spans="1:7" ht="15">
      <c r="A32" s="27">
        <v>3</v>
      </c>
      <c r="B32" s="46"/>
      <c r="C32" s="47"/>
      <c r="D32" s="48"/>
      <c r="E32" s="51">
        <f t="shared" si="0"/>
        <v>0</v>
      </c>
      <c r="F32" s="50">
        <f>IF('Meting 1'!$E32&lt;$E$6,"Deze radiator knijpen","Deze radiator verder open")</f>
        <v>0</v>
      </c>
      <c r="G32" s="55"/>
    </row>
    <row r="33" spans="1:9" ht="15">
      <c r="A33" s="27">
        <v>4</v>
      </c>
      <c r="B33" s="46"/>
      <c r="C33" s="47"/>
      <c r="D33" s="48"/>
      <c r="E33" s="51">
        <f t="shared" si="0"/>
        <v>0</v>
      </c>
      <c r="F33" s="50">
        <f>IF('Meting 1'!$E33&lt;$E$6,"Deze radiator knijpen","Deze radiator verder open")</f>
        <v>0</v>
      </c>
      <c r="G33" s="55"/>
      <c r="H33" s="55"/>
      <c r="I33" s="55"/>
    </row>
    <row r="34" spans="2:9" ht="15">
      <c r="B34" s="46"/>
      <c r="C34" s="47"/>
      <c r="D34" s="48"/>
      <c r="E34" s="51">
        <f t="shared" si="0"/>
        <v>0</v>
      </c>
      <c r="F34" s="50">
        <f>IF('Meting 1'!$E34&lt;$E$6,"Deze radiator knijpen","Deze radiator verder open")</f>
        <v>0</v>
      </c>
      <c r="G34" s="55"/>
      <c r="H34" s="55"/>
      <c r="I34" s="55"/>
    </row>
    <row r="35" spans="2:9" ht="15">
      <c r="B35" s="56"/>
      <c r="C35" s="57"/>
      <c r="D35" s="48"/>
      <c r="E35" s="58">
        <f t="shared" si="0"/>
        <v>0</v>
      </c>
      <c r="F35" s="59">
        <f>IF('Meting 1'!$E35&lt;$E$6,"Deze radiator knijpen","Deze radiator verder open")</f>
        <v>0</v>
      </c>
      <c r="G35" s="55"/>
      <c r="H35" s="55"/>
      <c r="I35" s="55"/>
    </row>
    <row r="36" spans="3:9" ht="15">
      <c r="C36" s="60"/>
      <c r="D36" s="61"/>
      <c r="E36" s="62"/>
      <c r="F36" s="63"/>
      <c r="G36" s="55"/>
      <c r="H36" s="55"/>
      <c r="I36" s="55"/>
    </row>
    <row r="37" spans="2:9" ht="21">
      <c r="B37" s="64" t="s">
        <v>36</v>
      </c>
      <c r="C37" s="47">
        <v>35</v>
      </c>
      <c r="D37" s="65">
        <v>29</v>
      </c>
      <c r="E37" s="66">
        <f>C37-D37</f>
        <v>6</v>
      </c>
      <c r="F37" s="67"/>
      <c r="G37" s="55"/>
      <c r="H37" s="55"/>
      <c r="I37" s="55"/>
    </row>
    <row r="38" spans="7:9" ht="15">
      <c r="G38" s="55"/>
      <c r="H38" s="55"/>
      <c r="I38" s="55"/>
    </row>
    <row r="39" spans="2:9" ht="22.5">
      <c r="B39" s="68" t="s">
        <v>37</v>
      </c>
      <c r="G39" s="55"/>
      <c r="H39" s="55"/>
      <c r="I39" s="55"/>
    </row>
    <row r="40" spans="2:9" ht="22.5">
      <c r="B40" s="68" t="s">
        <v>38</v>
      </c>
      <c r="G40" s="55"/>
      <c r="H40" s="55"/>
      <c r="I40" s="55"/>
    </row>
    <row r="42" spans="2:5" ht="15.75">
      <c r="B42" s="69"/>
      <c r="D42" s="70"/>
      <c r="E42" s="70"/>
    </row>
    <row r="43" spans="4:6" ht="15.75">
      <c r="D43" s="71"/>
      <c r="E43" s="71"/>
      <c r="F43" s="72"/>
    </row>
    <row r="44" ht="15.75">
      <c r="C44" s="73"/>
    </row>
    <row r="51" ht="15.75">
      <c r="F51" s="67"/>
    </row>
    <row r="52" ht="15.75">
      <c r="F52" s="74"/>
    </row>
    <row r="59" ht="15.75">
      <c r="B59" s="75"/>
    </row>
    <row r="132" ht="15.75">
      <c r="B132" s="28" t="s">
        <v>39</v>
      </c>
    </row>
  </sheetData>
  <sheetProtection selectLockedCells="1" selectUnlockedCells="1"/>
  <conditionalFormatting sqref="D42:E42 F51">
    <cfRule type="cellIs" priority="1" dxfId="0" operator="lessThan" stopIfTrue="1">
      <formula>$C$44</formula>
    </cfRule>
    <cfRule type="cellIs" priority="2" dxfId="1" operator="greaterThan" stopIfTrue="1">
      <formula>$C$44</formula>
    </cfRule>
  </conditionalFormatting>
  <conditionalFormatting sqref="E8:E35">
    <cfRule type="cellIs" priority="3" dxfId="0" operator="lessThan" stopIfTrue="1">
      <formula>$E$6</formula>
    </cfRule>
    <cfRule type="cellIs" priority="4" dxfId="1" operator="greaterThan" stopIfTrue="1">
      <formula>$E$6</formula>
    </cfRule>
  </conditionalFormatting>
  <conditionalFormatting sqref="E37">
    <cfRule type="cellIs" priority="5" dxfId="0" operator="greaterThan" stopIfTrue="1">
      <formula>20</formula>
    </cfRule>
    <cfRule type="cellIs" priority="6" dxfId="0" operator="lessThan" stopIfTrue="1">
      <formula>15</formula>
    </cfRule>
    <cfRule type="cellIs" priority="7" dxfId="1" operator="between" stopIfTrue="1">
      <formula>15</formula>
      <formula>20</formula>
    </cfRule>
  </conditionalFormatting>
  <conditionalFormatting sqref="F7:F35">
    <cfRule type="expression" priority="8" dxfId="1" stopIfTrue="1">
      <formula>NOT(ISERROR(SEARCH("Deze radiator verder open",F7)))</formula>
    </cfRule>
    <cfRule type="expression" priority="9" dxfId="0" stopIfTrue="1">
      <formula>NOT(ISERROR(SEARCH("Deze radiator knijpen",F7)))</formula>
    </cfRule>
  </conditionalFormatting>
  <conditionalFormatting sqref="E6">
    <cfRule type="cellIs" priority="10" dxfId="0" operator="lessThan" stopIfTrue="1">
      <formula>15</formula>
    </cfRule>
    <cfRule type="cellIs" priority="11" dxfId="0" operator="greaterThan" stopIfTrue="1">
      <formula>20</formula>
    </cfRule>
    <cfRule type="cellIs" priority="12" dxfId="1" operator="between" stopIfTrue="1">
      <formula>15</formula>
      <formula>20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I13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8.7109375" style="27" customWidth="1"/>
    <col min="2" max="2" width="56.00390625" style="28" customWidth="1"/>
    <col min="3" max="3" width="10.57421875" style="27" customWidth="1"/>
    <col min="4" max="4" width="9.140625" style="27" customWidth="1"/>
    <col min="5" max="5" width="8.7109375" style="27" customWidth="1"/>
    <col min="6" max="6" width="25.140625" style="28" customWidth="1"/>
    <col min="7" max="7" width="8.00390625" style="28" customWidth="1"/>
    <col min="8" max="8" width="21.28125" style="28" customWidth="1"/>
    <col min="9" max="9" width="9.140625" style="28" customWidth="1"/>
    <col min="10" max="10" width="6.28125" style="28" customWidth="1"/>
    <col min="11" max="11" width="20.00390625" style="28" customWidth="1"/>
    <col min="12" max="12" width="8.57421875" style="28" customWidth="1"/>
    <col min="13" max="14" width="6.28125" style="28" customWidth="1"/>
    <col min="15" max="16384" width="8.7109375" style="28" customWidth="1"/>
  </cols>
  <sheetData>
    <row r="1" spans="2:3" ht="21">
      <c r="B1" s="29"/>
      <c r="C1" s="30"/>
    </row>
    <row r="2" spans="2:3" ht="21">
      <c r="B2" s="29" t="s">
        <v>18</v>
      </c>
      <c r="C2" s="30"/>
    </row>
    <row r="3" ht="15"/>
    <row r="4" spans="2:4" ht="15">
      <c r="B4" s="31" t="s">
        <v>19</v>
      </c>
      <c r="C4" s="32"/>
      <c r="D4" s="33"/>
    </row>
    <row r="5" ht="18.75" customHeight="1"/>
    <row r="6" spans="2:5" ht="15.75">
      <c r="B6" s="34" t="s">
        <v>20</v>
      </c>
      <c r="C6" s="35"/>
      <c r="D6" s="36"/>
      <c r="E6" s="37">
        <f>SUM(E8:E35)/COUNTIF(E8:E35,"&gt;0")</f>
        <v>5.8818181818181845</v>
      </c>
    </row>
    <row r="7" spans="2:6" ht="15">
      <c r="B7" s="38" t="s">
        <v>21</v>
      </c>
      <c r="C7" s="39" t="s">
        <v>22</v>
      </c>
      <c r="D7" s="39" t="s">
        <v>23</v>
      </c>
      <c r="E7" s="39" t="s">
        <v>24</v>
      </c>
      <c r="F7" s="40" t="s">
        <v>25</v>
      </c>
    </row>
    <row r="8" spans="2:6" ht="15">
      <c r="B8" s="41"/>
      <c r="C8" s="42">
        <v>34.7</v>
      </c>
      <c r="D8" s="43">
        <v>26</v>
      </c>
      <c r="E8" s="44">
        <f aca="true" t="shared" si="0" ref="E8:E35">C8-D8</f>
        <v>8.700000000000003</v>
      </c>
      <c r="F8" s="45">
        <f>IF('Meting 1'!$E8&lt;$E$6,"Deze radiator knijpen","Deze radiator verder open")</f>
        <v>0</v>
      </c>
    </row>
    <row r="9" spans="1:6" ht="15">
      <c r="A9" s="27">
        <v>1</v>
      </c>
      <c r="B9" s="46" t="s">
        <v>26</v>
      </c>
      <c r="C9" s="47">
        <v>34.7</v>
      </c>
      <c r="D9" s="48">
        <v>28</v>
      </c>
      <c r="E9" s="49">
        <f t="shared" si="0"/>
        <v>6.700000000000003</v>
      </c>
      <c r="F9" s="50">
        <f>IF('Meting 1'!$E9&lt;$E$6,"Deze radiator knijpen","Deze radiator verder open")</f>
        <v>0</v>
      </c>
    </row>
    <row r="10" spans="1:6" ht="15">
      <c r="A10" s="27">
        <v>2</v>
      </c>
      <c r="B10" s="46" t="s">
        <v>27</v>
      </c>
      <c r="C10" s="47">
        <v>34.7</v>
      </c>
      <c r="D10" s="48">
        <v>30</v>
      </c>
      <c r="E10" s="49">
        <f t="shared" si="0"/>
        <v>4.700000000000003</v>
      </c>
      <c r="F10" s="50">
        <f>IF('Meting 1'!$E10&lt;$E$6,"Deze radiator knijpen","Deze radiator verder open")</f>
        <v>0</v>
      </c>
    </row>
    <row r="11" spans="1:6" ht="15">
      <c r="A11" s="27">
        <v>3</v>
      </c>
      <c r="B11" s="46" t="s">
        <v>28</v>
      </c>
      <c r="C11" s="47">
        <v>34.7</v>
      </c>
      <c r="D11" s="48">
        <v>32</v>
      </c>
      <c r="E11" s="49">
        <f t="shared" si="0"/>
        <v>2.700000000000003</v>
      </c>
      <c r="F11" s="50">
        <f>IF('Meting 1'!$E11&lt;$E$6,"Deze radiator knijpen","Deze radiator verder open")</f>
        <v>0</v>
      </c>
    </row>
    <row r="12" spans="1:6" ht="15">
      <c r="A12" s="27">
        <v>4</v>
      </c>
      <c r="B12" s="46" t="s">
        <v>29</v>
      </c>
      <c r="C12" s="47">
        <v>34.7</v>
      </c>
      <c r="D12" s="48">
        <v>31</v>
      </c>
      <c r="E12" s="49">
        <f t="shared" si="0"/>
        <v>3.700000000000003</v>
      </c>
      <c r="F12" s="50">
        <f>IF('Meting 1'!$E12&lt;$E$6,"Deze radiator knijpen","Deze radiator verder open")</f>
        <v>0</v>
      </c>
    </row>
    <row r="13" spans="1:6" ht="15">
      <c r="A13" s="27">
        <v>5</v>
      </c>
      <c r="B13" s="46" t="s">
        <v>30</v>
      </c>
      <c r="C13" s="47">
        <v>34.7</v>
      </c>
      <c r="D13" s="48">
        <v>33</v>
      </c>
      <c r="E13" s="49">
        <f t="shared" si="0"/>
        <v>1.7000000000000028</v>
      </c>
      <c r="F13" s="50">
        <f>IF('Meting 1'!$E13&lt;$E$6,"Deze radiator knijpen","Deze radiator verder open")</f>
        <v>0</v>
      </c>
    </row>
    <row r="14" spans="1:6" ht="15">
      <c r="A14" s="27">
        <v>6</v>
      </c>
      <c r="B14" s="46" t="s">
        <v>31</v>
      </c>
      <c r="C14" s="47">
        <v>34.7</v>
      </c>
      <c r="D14" s="48">
        <v>32</v>
      </c>
      <c r="E14" s="51">
        <f t="shared" si="0"/>
        <v>2.700000000000003</v>
      </c>
      <c r="F14" s="50">
        <f>IF('Meting 1'!$E14&lt;$E$6,"Deze radiator knijpen","Deze radiator verder open")</f>
        <v>0</v>
      </c>
    </row>
    <row r="15" spans="1:6" ht="15">
      <c r="A15" s="27">
        <v>7</v>
      </c>
      <c r="B15" s="46" t="s">
        <v>32</v>
      </c>
      <c r="C15" s="47">
        <v>34.7</v>
      </c>
      <c r="D15" s="48">
        <v>22</v>
      </c>
      <c r="E15" s="51">
        <f t="shared" si="0"/>
        <v>12.700000000000003</v>
      </c>
      <c r="F15" s="50">
        <f>IF('Meting 1'!$E15&lt;$E$6,"Deze radiator knijpen","Deze radiator verder open")</f>
        <v>0</v>
      </c>
    </row>
    <row r="16" spans="1:6" ht="15">
      <c r="A16" s="27">
        <v>8</v>
      </c>
      <c r="B16" s="46" t="s">
        <v>33</v>
      </c>
      <c r="C16" s="47">
        <v>34.7</v>
      </c>
      <c r="D16" s="48">
        <v>23</v>
      </c>
      <c r="E16" s="51">
        <f t="shared" si="0"/>
        <v>11.700000000000003</v>
      </c>
      <c r="F16" s="50">
        <f>IF('Meting 1'!$E16&lt;$E$6,"Deze radiator knijpen","Deze radiator verder open")</f>
        <v>0</v>
      </c>
    </row>
    <row r="17" spans="1:6" ht="15">
      <c r="A17" s="27">
        <v>9</v>
      </c>
      <c r="B17" s="46" t="s">
        <v>34</v>
      </c>
      <c r="C17" s="47">
        <v>34.7</v>
      </c>
      <c r="D17" s="48">
        <v>32</v>
      </c>
      <c r="E17" s="51">
        <f t="shared" si="0"/>
        <v>2.700000000000003</v>
      </c>
      <c r="F17" s="50">
        <f>IF('Meting 1'!$E17&lt;$E$6,"Deze radiator knijpen","Deze radiator verder open")</f>
        <v>0</v>
      </c>
    </row>
    <row r="18" spans="1:6" ht="15">
      <c r="A18" s="27">
        <v>10</v>
      </c>
      <c r="B18" s="46" t="s">
        <v>35</v>
      </c>
      <c r="C18" s="47">
        <v>34.7</v>
      </c>
      <c r="D18" s="48">
        <v>28</v>
      </c>
      <c r="E18" s="51">
        <f t="shared" si="0"/>
        <v>6.700000000000003</v>
      </c>
      <c r="F18" s="50">
        <f>IF('Meting 1'!$E18&lt;$E$6,"Deze radiator knijpen","Deze radiator verder open")</f>
        <v>0</v>
      </c>
    </row>
    <row r="19" spans="2:6" ht="15">
      <c r="B19" s="46"/>
      <c r="C19" s="47"/>
      <c r="D19" s="48"/>
      <c r="E19" s="51">
        <f t="shared" si="0"/>
        <v>0</v>
      </c>
      <c r="F19" s="50">
        <f>IF('Meting 1'!$E19&lt;$E$6,"Deze radiator knijpen","Deze radiator verder open")</f>
        <v>0</v>
      </c>
    </row>
    <row r="20" spans="2:6" ht="15">
      <c r="B20" s="52"/>
      <c r="C20" s="53"/>
      <c r="D20" s="54"/>
      <c r="E20" s="51">
        <f t="shared" si="0"/>
        <v>0</v>
      </c>
      <c r="F20" s="50">
        <f>IF('Meting 1'!$E20&lt;$E$6,"Deze radiator knijpen","Deze radiator verder open")</f>
        <v>0</v>
      </c>
    </row>
    <row r="21" spans="1:6" ht="15">
      <c r="A21" s="27">
        <v>1</v>
      </c>
      <c r="B21" s="46"/>
      <c r="C21" s="47"/>
      <c r="D21" s="48"/>
      <c r="E21" s="51">
        <f t="shared" si="0"/>
        <v>0</v>
      </c>
      <c r="F21" s="50">
        <f>IF('Meting 1'!$E21&lt;$E$6,"Deze radiator knijpen","Deze radiator verder open")</f>
        <v>0</v>
      </c>
    </row>
    <row r="22" spans="1:6" ht="15">
      <c r="A22" s="27">
        <v>2</v>
      </c>
      <c r="B22" s="46"/>
      <c r="C22" s="47"/>
      <c r="D22" s="48"/>
      <c r="E22" s="51">
        <f t="shared" si="0"/>
        <v>0</v>
      </c>
      <c r="F22" s="50">
        <f>IF('Meting 1'!$E22&lt;$E$6,"Deze radiator knijpen","Deze radiator verder open")</f>
        <v>0</v>
      </c>
    </row>
    <row r="23" spans="1:6" ht="15">
      <c r="A23" s="27">
        <v>3</v>
      </c>
      <c r="B23" s="46"/>
      <c r="C23" s="47"/>
      <c r="D23" s="48"/>
      <c r="E23" s="51">
        <f t="shared" si="0"/>
        <v>0</v>
      </c>
      <c r="F23" s="50">
        <f>IF('Meting 1'!$E23&lt;$E$6,"Deze radiator knijpen","Deze radiator verder open")</f>
        <v>0</v>
      </c>
    </row>
    <row r="24" spans="1:6" ht="15">
      <c r="A24" s="27">
        <v>4</v>
      </c>
      <c r="B24" s="46"/>
      <c r="C24" s="47"/>
      <c r="D24" s="48"/>
      <c r="E24" s="51">
        <f t="shared" si="0"/>
        <v>0</v>
      </c>
      <c r="F24" s="50">
        <f>IF('Meting 1'!$E24&lt;$E$6,"Deze radiator knijpen","Deze radiator verder open")</f>
        <v>0</v>
      </c>
    </row>
    <row r="25" spans="1:6" ht="15">
      <c r="A25" s="27">
        <v>5</v>
      </c>
      <c r="B25" s="46"/>
      <c r="C25" s="47"/>
      <c r="D25" s="48"/>
      <c r="E25" s="51">
        <f t="shared" si="0"/>
        <v>0</v>
      </c>
      <c r="F25" s="50">
        <f>IF('Meting 1'!$E25&lt;$E$6,"Deze radiator knijpen","Deze radiator verder open")</f>
        <v>0</v>
      </c>
    </row>
    <row r="26" spans="1:6" ht="15">
      <c r="A26" s="27">
        <v>6</v>
      </c>
      <c r="B26" s="46"/>
      <c r="C26" s="47"/>
      <c r="D26" s="48"/>
      <c r="E26" s="51">
        <f t="shared" si="0"/>
        <v>0</v>
      </c>
      <c r="F26" s="50">
        <f>IF('Meting 1'!$E26&lt;$E$6,"Deze radiator knijpen","Deze radiator verder open")</f>
        <v>0</v>
      </c>
    </row>
    <row r="27" spans="1:6" ht="15">
      <c r="A27" s="27">
        <v>7</v>
      </c>
      <c r="B27" s="46"/>
      <c r="C27" s="47"/>
      <c r="D27" s="48"/>
      <c r="E27" s="51">
        <f t="shared" si="0"/>
        <v>0</v>
      </c>
      <c r="F27" s="50">
        <f>IF('Meting 1'!$E27&lt;$E$6,"Deze radiator knijpen","Deze radiator verder open")</f>
        <v>0</v>
      </c>
    </row>
    <row r="28" spans="2:6" ht="15">
      <c r="B28" s="46"/>
      <c r="C28" s="47"/>
      <c r="D28" s="48"/>
      <c r="E28" s="51">
        <f t="shared" si="0"/>
        <v>0</v>
      </c>
      <c r="F28" s="50">
        <f>IF('Meting 1'!$E28&lt;$E$6,"Deze radiator knijpen","Deze radiator verder open")</f>
        <v>0</v>
      </c>
    </row>
    <row r="29" spans="2:6" ht="15">
      <c r="B29" s="52"/>
      <c r="C29" s="53"/>
      <c r="D29" s="54"/>
      <c r="E29" s="51">
        <f t="shared" si="0"/>
        <v>0</v>
      </c>
      <c r="F29" s="50">
        <f>IF('Meting 1'!$E29&lt;$E$6,"Deze radiator knijpen","Deze radiator verder open")</f>
        <v>0</v>
      </c>
    </row>
    <row r="30" spans="1:6" ht="15">
      <c r="A30" s="27">
        <v>1</v>
      </c>
      <c r="B30" s="46"/>
      <c r="C30" s="47"/>
      <c r="D30" s="48"/>
      <c r="E30" s="51">
        <f t="shared" si="0"/>
        <v>0</v>
      </c>
      <c r="F30" s="50">
        <f>IF('Meting 1'!$E30&lt;$E$6,"Deze radiator knijpen","Deze radiator verder open")</f>
        <v>0</v>
      </c>
    </row>
    <row r="31" spans="1:6" ht="15">
      <c r="A31" s="27">
        <v>2</v>
      </c>
      <c r="B31" s="46"/>
      <c r="C31" s="47"/>
      <c r="D31" s="48"/>
      <c r="E31" s="51">
        <f t="shared" si="0"/>
        <v>0</v>
      </c>
      <c r="F31" s="50">
        <f>IF('Meting 1'!$E31&lt;$E$6,"Deze radiator knijpen","Deze radiator verder open")</f>
        <v>0</v>
      </c>
    </row>
    <row r="32" spans="1:7" ht="15">
      <c r="A32" s="27">
        <v>3</v>
      </c>
      <c r="B32" s="46"/>
      <c r="C32" s="47"/>
      <c r="D32" s="48"/>
      <c r="E32" s="51">
        <f t="shared" si="0"/>
        <v>0</v>
      </c>
      <c r="F32" s="50">
        <f>IF('Meting 1'!$E32&lt;$E$6,"Deze radiator knijpen","Deze radiator verder open")</f>
        <v>0</v>
      </c>
      <c r="G32" s="55"/>
    </row>
    <row r="33" spans="1:9" ht="15">
      <c r="A33" s="27">
        <v>4</v>
      </c>
      <c r="B33" s="46"/>
      <c r="C33" s="47"/>
      <c r="D33" s="48"/>
      <c r="E33" s="51">
        <f t="shared" si="0"/>
        <v>0</v>
      </c>
      <c r="F33" s="50">
        <f>IF('Meting 1'!$E33&lt;$E$6,"Deze radiator knijpen","Deze radiator verder open")</f>
        <v>0</v>
      </c>
      <c r="G33" s="55"/>
      <c r="H33" s="55"/>
      <c r="I33" s="55"/>
    </row>
    <row r="34" spans="2:9" ht="15">
      <c r="B34" s="46"/>
      <c r="C34" s="47"/>
      <c r="D34" s="48"/>
      <c r="E34" s="51">
        <f t="shared" si="0"/>
        <v>0</v>
      </c>
      <c r="F34" s="50">
        <f>IF('Meting 1'!$E34&lt;$E$6,"Deze radiator knijpen","Deze radiator verder open")</f>
        <v>0</v>
      </c>
      <c r="G34" s="55"/>
      <c r="H34" s="55"/>
      <c r="I34" s="55"/>
    </row>
    <row r="35" spans="2:9" ht="15">
      <c r="B35" s="56"/>
      <c r="C35" s="57"/>
      <c r="D35" s="48"/>
      <c r="E35" s="58">
        <f t="shared" si="0"/>
        <v>0</v>
      </c>
      <c r="F35" s="59">
        <f>IF('Meting 1'!$E35&lt;$E$6,"Deze radiator knijpen","Deze radiator verder open")</f>
        <v>0</v>
      </c>
      <c r="G35" s="55"/>
      <c r="H35" s="55"/>
      <c r="I35" s="55"/>
    </row>
    <row r="36" spans="3:9" ht="15">
      <c r="C36" s="60"/>
      <c r="D36" s="61"/>
      <c r="E36" s="62"/>
      <c r="F36" s="63"/>
      <c r="G36" s="55"/>
      <c r="H36" s="55"/>
      <c r="I36" s="55"/>
    </row>
    <row r="37" spans="2:9" ht="21">
      <c r="B37" s="64" t="s">
        <v>36</v>
      </c>
      <c r="C37" s="47">
        <v>35</v>
      </c>
      <c r="D37" s="65">
        <v>29</v>
      </c>
      <c r="E37" s="66">
        <f>C37-D37</f>
        <v>6</v>
      </c>
      <c r="F37" s="67"/>
      <c r="G37" s="55"/>
      <c r="H37" s="55"/>
      <c r="I37" s="55"/>
    </row>
    <row r="38" spans="7:9" ht="15">
      <c r="G38" s="55"/>
      <c r="H38" s="55"/>
      <c r="I38" s="55"/>
    </row>
    <row r="39" spans="2:9" ht="22.5">
      <c r="B39" s="68" t="s">
        <v>37</v>
      </c>
      <c r="G39" s="55"/>
      <c r="H39" s="55"/>
      <c r="I39" s="55"/>
    </row>
    <row r="40" spans="2:9" ht="22.5">
      <c r="B40" s="68" t="s">
        <v>38</v>
      </c>
      <c r="G40" s="55"/>
      <c r="H40" s="55"/>
      <c r="I40" s="55"/>
    </row>
    <row r="42" spans="2:5" ht="15.75">
      <c r="B42" s="69"/>
      <c r="D42" s="70"/>
      <c r="E42" s="70"/>
    </row>
    <row r="43" spans="4:6" ht="15.75">
      <c r="D43" s="71"/>
      <c r="E43" s="71"/>
      <c r="F43" s="72"/>
    </row>
    <row r="44" ht="15.75">
      <c r="C44" s="73"/>
    </row>
    <row r="51" ht="15.75">
      <c r="F51" s="67"/>
    </row>
    <row r="52" ht="15.75">
      <c r="F52" s="74"/>
    </row>
    <row r="59" ht="15.75">
      <c r="B59" s="75"/>
    </row>
    <row r="132" ht="15.75">
      <c r="B132" s="28" t="s">
        <v>39</v>
      </c>
    </row>
  </sheetData>
  <sheetProtection selectLockedCells="1" selectUnlockedCells="1"/>
  <conditionalFormatting sqref="D42:E42 F51">
    <cfRule type="cellIs" priority="1" dxfId="0" operator="lessThan" stopIfTrue="1">
      <formula>$C$44</formula>
    </cfRule>
    <cfRule type="cellIs" priority="2" dxfId="1" operator="greaterThan" stopIfTrue="1">
      <formula>$C$44</formula>
    </cfRule>
  </conditionalFormatting>
  <conditionalFormatting sqref="E8:E35">
    <cfRule type="cellIs" priority="3" dxfId="0" operator="lessThan" stopIfTrue="1">
      <formula>$E$6</formula>
    </cfRule>
    <cfRule type="cellIs" priority="4" dxfId="1" operator="greaterThan" stopIfTrue="1">
      <formula>$E$6</formula>
    </cfRule>
  </conditionalFormatting>
  <conditionalFormatting sqref="E37">
    <cfRule type="cellIs" priority="5" dxfId="0" operator="greaterThan" stopIfTrue="1">
      <formula>20</formula>
    </cfRule>
    <cfRule type="cellIs" priority="6" dxfId="0" operator="lessThan" stopIfTrue="1">
      <formula>15</formula>
    </cfRule>
    <cfRule type="cellIs" priority="7" dxfId="1" operator="between" stopIfTrue="1">
      <formula>15</formula>
      <formula>20</formula>
    </cfRule>
  </conditionalFormatting>
  <conditionalFormatting sqref="F7:F35">
    <cfRule type="expression" priority="8" dxfId="1" stopIfTrue="1">
      <formula>NOT(ISERROR(SEARCH("Deze radiator verder open",F7)))</formula>
    </cfRule>
    <cfRule type="expression" priority="9" dxfId="0" stopIfTrue="1">
      <formula>NOT(ISERROR(SEARCH("Deze radiator knijpen",F7)))</formula>
    </cfRule>
  </conditionalFormatting>
  <conditionalFormatting sqref="E6">
    <cfRule type="cellIs" priority="10" dxfId="0" operator="lessThan" stopIfTrue="1">
      <formula>15</formula>
    </cfRule>
    <cfRule type="cellIs" priority="11" dxfId="0" operator="greaterThan" stopIfTrue="1">
      <formula>20</formula>
    </cfRule>
    <cfRule type="cellIs" priority="12" dxfId="1" operator="between" stopIfTrue="1">
      <formula>15</formula>
      <formula>20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Niejenhuis</dc:creator>
  <cp:keywords/>
  <dc:description/>
  <cp:lastModifiedBy/>
  <dcterms:created xsi:type="dcterms:W3CDTF">2013-11-14T11:47:02Z</dcterms:created>
  <dcterms:modified xsi:type="dcterms:W3CDTF">2022-02-04T17:01:52Z</dcterms:modified>
  <cp:category/>
  <cp:version/>
  <cp:contentType/>
  <cp:contentStatus/>
  <cp:revision>23</cp:revision>
</cp:coreProperties>
</file>